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15" windowWidth="23250" windowHeight="9615" activeTab="1"/>
  </bookViews>
  <sheets>
    <sheet name="Prihodi" sheetId="2" r:id="rId1"/>
    <sheet name="Rashodi" sheetId="1" r:id="rId2"/>
    <sheet name="Rezultat" sheetId="4" r:id="rId3"/>
    <sheet name="Obrazloženje" sheetId="5" r:id="rId4"/>
  </sheets>
  <calcPr calcId="145621"/>
</workbook>
</file>

<file path=xl/calcChain.xml><?xml version="1.0" encoding="utf-8"?>
<calcChain xmlns="http://schemas.openxmlformats.org/spreadsheetml/2006/main">
  <c r="I118" i="1" l="1"/>
  <c r="I117" i="1" s="1"/>
  <c r="J118" i="1"/>
  <c r="J117" i="1" s="1"/>
  <c r="H118" i="1"/>
  <c r="H117" i="1" s="1"/>
  <c r="C42" i="4" l="1"/>
  <c r="C10" i="4"/>
  <c r="C26" i="4"/>
  <c r="B26" i="4" l="1"/>
  <c r="I15" i="2" l="1"/>
  <c r="C31" i="4" s="1"/>
  <c r="J15" i="2"/>
  <c r="C47" i="4" s="1"/>
  <c r="H15" i="2"/>
  <c r="C15" i="4" s="1"/>
  <c r="I94" i="1"/>
  <c r="I141" i="1" s="1"/>
  <c r="J94" i="1"/>
  <c r="J141" i="1" s="1"/>
  <c r="D47" i="4" s="1"/>
  <c r="H94" i="1"/>
  <c r="H141" i="1" s="1"/>
  <c r="D15" i="4" s="1"/>
  <c r="E47" i="4" l="1"/>
  <c r="D31" i="4"/>
  <c r="E31" i="4" s="1"/>
  <c r="E15" i="4"/>
  <c r="H72" i="1"/>
  <c r="B42" i="4" l="1"/>
  <c r="B10" i="4"/>
  <c r="B48" i="4" l="1"/>
  <c r="B50" i="4" s="1"/>
  <c r="B32" i="4"/>
  <c r="B34" i="4" s="1"/>
  <c r="B16" i="4"/>
  <c r="B18" i="4" l="1"/>
  <c r="I89" i="1"/>
  <c r="I78" i="1"/>
  <c r="I72" i="1"/>
  <c r="I127" i="1"/>
  <c r="H127" i="1"/>
  <c r="I130" i="1"/>
  <c r="I129" i="1" s="1"/>
  <c r="J130" i="1"/>
  <c r="J129" i="1" s="1"/>
  <c r="H130" i="1"/>
  <c r="H129" i="1" s="1"/>
  <c r="I71" i="1" l="1"/>
  <c r="J127" i="1"/>
  <c r="H126" i="1" l="1"/>
  <c r="J89" i="1"/>
  <c r="J72" i="1"/>
  <c r="J78" i="1" l="1"/>
  <c r="J71" i="1" s="1"/>
  <c r="I126" i="1"/>
  <c r="J126" i="1"/>
  <c r="I13" i="2" l="1"/>
  <c r="C30" i="4" s="1"/>
  <c r="J13" i="2"/>
  <c r="C46" i="4" s="1"/>
  <c r="H13" i="2"/>
  <c r="C14" i="4" s="1"/>
  <c r="I109" i="1" l="1"/>
  <c r="J109" i="1"/>
  <c r="I100" i="1"/>
  <c r="J100" i="1"/>
  <c r="I10" i="1"/>
  <c r="I136" i="1" s="1"/>
  <c r="J10" i="1"/>
  <c r="J136" i="1" s="1"/>
  <c r="I97" i="1"/>
  <c r="J97" i="1"/>
  <c r="H10" i="1"/>
  <c r="H136" i="1" s="1"/>
  <c r="H19" i="1"/>
  <c r="I7" i="2"/>
  <c r="J7" i="2"/>
  <c r="H7" i="2"/>
  <c r="J140" i="1" l="1"/>
  <c r="D46" i="4" s="1"/>
  <c r="E46" i="4" s="1"/>
  <c r="J139" i="1"/>
  <c r="D41" i="4" s="1"/>
  <c r="I140" i="1"/>
  <c r="D30" i="4" s="1"/>
  <c r="E30" i="4" s="1"/>
  <c r="I139" i="1"/>
  <c r="D25" i="4" s="1"/>
  <c r="C28" i="4"/>
  <c r="J96" i="1"/>
  <c r="H97" i="1"/>
  <c r="I96" i="1" l="1"/>
  <c r="D14" i="4"/>
  <c r="E14" i="4" s="1"/>
  <c r="H96" i="1"/>
  <c r="I108" i="1" l="1"/>
  <c r="H109" i="1"/>
  <c r="H108" i="1" s="1"/>
  <c r="J108" i="1" l="1"/>
  <c r="I10" i="2"/>
  <c r="I6" i="2" s="1"/>
  <c r="J10" i="2"/>
  <c r="H10" i="2"/>
  <c r="H6" i="2" s="1"/>
  <c r="J99" i="1"/>
  <c r="H100" i="1"/>
  <c r="H139" i="1" s="1"/>
  <c r="D9" i="4" s="1"/>
  <c r="E9" i="4" s="1"/>
  <c r="H89" i="1"/>
  <c r="H138" i="1" s="1"/>
  <c r="D13" i="4" s="1"/>
  <c r="H78" i="1"/>
  <c r="H71" i="1" s="1"/>
  <c r="I32" i="1"/>
  <c r="I135" i="1" s="1"/>
  <c r="D24" i="4" s="1"/>
  <c r="E24" i="4" s="1"/>
  <c r="J32" i="1"/>
  <c r="J135" i="1" s="1"/>
  <c r="D40" i="4" s="1"/>
  <c r="E40" i="4" s="1"/>
  <c r="H32" i="1"/>
  <c r="H135" i="1" s="1"/>
  <c r="D8" i="4" s="1"/>
  <c r="I30" i="1"/>
  <c r="I134" i="1" s="1"/>
  <c r="J30" i="1"/>
  <c r="J134" i="1" s="1"/>
  <c r="D39" i="4" s="1"/>
  <c r="D42" i="4" s="1"/>
  <c r="H30" i="1"/>
  <c r="H134" i="1" s="1"/>
  <c r="I19" i="1"/>
  <c r="J19" i="1"/>
  <c r="I17" i="1"/>
  <c r="J17" i="1"/>
  <c r="H17" i="1"/>
  <c r="D23" i="4" l="1"/>
  <c r="D26" i="4" s="1"/>
  <c r="D7" i="4"/>
  <c r="D10" i="4" s="1"/>
  <c r="C45" i="4"/>
  <c r="C48" i="4" s="1"/>
  <c r="J6" i="2"/>
  <c r="E23" i="4"/>
  <c r="E26" i="4" s="1"/>
  <c r="C13" i="4"/>
  <c r="C16" i="4" s="1"/>
  <c r="C29" i="4"/>
  <c r="C32" i="4" s="1"/>
  <c r="E39" i="4"/>
  <c r="E42" i="4" s="1"/>
  <c r="C50" i="4"/>
  <c r="J138" i="1"/>
  <c r="D45" i="4" s="1"/>
  <c r="E45" i="4" s="1"/>
  <c r="I138" i="1"/>
  <c r="D29" i="4" s="1"/>
  <c r="H137" i="1"/>
  <c r="H142" i="1" s="1"/>
  <c r="J137" i="1"/>
  <c r="D44" i="4" s="1"/>
  <c r="J9" i="1"/>
  <c r="H99" i="1"/>
  <c r="I137" i="1"/>
  <c r="D28" i="4" s="1"/>
  <c r="I9" i="1"/>
  <c r="I99" i="1"/>
  <c r="I29" i="1"/>
  <c r="H29" i="1"/>
  <c r="J29" i="1"/>
  <c r="H9" i="1"/>
  <c r="H8" i="1" s="1"/>
  <c r="J8" i="1" l="1"/>
  <c r="E7" i="4"/>
  <c r="E10" i="4" s="1"/>
  <c r="I8" i="1"/>
  <c r="I7" i="1" s="1"/>
  <c r="I6" i="1" s="1"/>
  <c r="D48" i="4"/>
  <c r="D50" i="4" s="1"/>
  <c r="D32" i="4"/>
  <c r="D34" i="4" s="1"/>
  <c r="E28" i="4"/>
  <c r="D12" i="4"/>
  <c r="D16" i="4" s="1"/>
  <c r="E29" i="4"/>
  <c r="C34" i="4"/>
  <c r="E13" i="4"/>
  <c r="C18" i="4"/>
  <c r="E44" i="4"/>
  <c r="E48" i="4" s="1"/>
  <c r="E50" i="4" s="1"/>
  <c r="J7" i="1"/>
  <c r="J6" i="1" s="1"/>
  <c r="H7" i="1"/>
  <c r="H6" i="1" s="1"/>
  <c r="J142" i="1"/>
  <c r="I142" i="1"/>
  <c r="D18" i="4" l="1"/>
  <c r="E12" i="4"/>
  <c r="E16" i="4" s="1"/>
  <c r="E18" i="4" s="1"/>
  <c r="E32" i="4"/>
  <c r="E34" i="4" s="1"/>
</calcChain>
</file>

<file path=xl/sharedStrings.xml><?xml version="1.0" encoding="utf-8"?>
<sst xmlns="http://schemas.openxmlformats.org/spreadsheetml/2006/main" count="373" uniqueCount="196">
  <si>
    <t>Glava</t>
  </si>
  <si>
    <t>Program</t>
  </si>
  <si>
    <t>Aktivnost</t>
  </si>
  <si>
    <t>Izvor sredstava</t>
  </si>
  <si>
    <t>11 - OPĆI PRIHODI I PRIMICI</t>
  </si>
  <si>
    <t>31111</t>
  </si>
  <si>
    <t>Plaće za zaposlene</t>
  </si>
  <si>
    <t>31213</t>
  </si>
  <si>
    <t>Darovi</t>
  </si>
  <si>
    <t>31311</t>
  </si>
  <si>
    <t>Doprinosi za mirovinsko osiguranje</t>
  </si>
  <si>
    <t>31321</t>
  </si>
  <si>
    <t>Doprinosi za obvezno zdravstveno osiguranje</t>
  </si>
  <si>
    <t>31331</t>
  </si>
  <si>
    <t>Doprinosi za zapošljavanje</t>
  </si>
  <si>
    <t>32121</t>
  </si>
  <si>
    <t>Naknade za prijevoz na posao i s posla</t>
  </si>
  <si>
    <t>31 - PRIHODI PO POSEBNIM PROPISIMA - CENTAR ZA ODGOJ, OBRAZOVANJE I REHABILITACIJU</t>
  </si>
  <si>
    <t>32224</t>
  </si>
  <si>
    <t>Namirnice</t>
  </si>
  <si>
    <t>42 - PRIHODI IZ DRUGIH PRORAČUNA TE OSTALIH SUBJEKATA UNUTAR OPĆEG PRORAČUNA - CENTAR ZA ODGOJ, OBRAZOVANJE I REHABILITACIJU</t>
  </si>
  <si>
    <t>31332</t>
  </si>
  <si>
    <t>Doprinosi za obvezno osiguranje u slučaju nezaposlenosti</t>
  </si>
  <si>
    <t>32999</t>
  </si>
  <si>
    <t>Ostali nespomenuti rashodi poslovanja</t>
  </si>
  <si>
    <t>32233</t>
  </si>
  <si>
    <t>Plin</t>
  </si>
  <si>
    <t>43 - POMOĆI IZRAVNANJA ZA DECENTRALIZIRANE FUNKCIJE - CENTAR ZA ODGOJ, OBRAZOVANJE I REHABILITACIJU</t>
  </si>
  <si>
    <t>32111</t>
  </si>
  <si>
    <t>Dnevnice za službeni put u zemlji</t>
  </si>
  <si>
    <t>32115</t>
  </si>
  <si>
    <t>Naknade za prijevoz na službenom putu u zemlji</t>
  </si>
  <si>
    <t>32131</t>
  </si>
  <si>
    <t>Seminari, savjetovanja i simpoziji</t>
  </si>
  <si>
    <t>32132</t>
  </si>
  <si>
    <t>Tečajevi i stručni ispiti</t>
  </si>
  <si>
    <t>32211</t>
  </si>
  <si>
    <t>Uredski materijal</t>
  </si>
  <si>
    <t>32214</t>
  </si>
  <si>
    <t>Materijal i sredstva za čišćenje i održavanje</t>
  </si>
  <si>
    <t>32215</t>
  </si>
  <si>
    <t>Službena, radna i zaštitna odjeća i obuća</t>
  </si>
  <si>
    <t>32216</t>
  </si>
  <si>
    <t>Materijal za higijenske potrebe i njegu</t>
  </si>
  <si>
    <t>32231</t>
  </si>
  <si>
    <t>Električna energija</t>
  </si>
  <si>
    <t>32241</t>
  </si>
  <si>
    <t>Materijal i dijelovi za tekuće i investicijsko održavanje građevinskih objekata</t>
  </si>
  <si>
    <t>32242</t>
  </si>
  <si>
    <t>Materijal i dijelovi za tekuće i investicijsko održavanje postrojenja i opreme</t>
  </si>
  <si>
    <t>32243</t>
  </si>
  <si>
    <t>Materijal i dijelovi za tekuće i investicijsko održavanje transportnih sredstava</t>
  </si>
  <si>
    <t>32244</t>
  </si>
  <si>
    <t>Ostali materijal i dijelovi za tekuće i investicijsko održavanje</t>
  </si>
  <si>
    <t>32251</t>
  </si>
  <si>
    <t>Sitni inventar</t>
  </si>
  <si>
    <t>32311</t>
  </si>
  <si>
    <t>Usluge telefona, telefaksa</t>
  </si>
  <si>
    <t>32313</t>
  </si>
  <si>
    <t>Poštarina (pisma, tiskanice i sl.)</t>
  </si>
  <si>
    <t>32321</t>
  </si>
  <si>
    <t>Usluge tekućeg i investicijskog održavanja građevinskih objekata</t>
  </si>
  <si>
    <t>32322</t>
  </si>
  <si>
    <t>Usluge tekućeg i investicijskog održavanja postrojenja i opreme</t>
  </si>
  <si>
    <t>32323</t>
  </si>
  <si>
    <t>Usluge tekućeg i investicijskog održavanja prijevoznih sredstava</t>
  </si>
  <si>
    <t>32329</t>
  </si>
  <si>
    <t>Ostale usluge tekućeg i investicijskog održavanja</t>
  </si>
  <si>
    <t>32339</t>
  </si>
  <si>
    <t>Ostale usluge promidžbe i informiranja</t>
  </si>
  <si>
    <t>32341</t>
  </si>
  <si>
    <t>Opskrba vodom</t>
  </si>
  <si>
    <t>32342</t>
  </si>
  <si>
    <t>Iznošenje i odvoz smeća</t>
  </si>
  <si>
    <t>32349</t>
  </si>
  <si>
    <t>Ostale komunalne usluge</t>
  </si>
  <si>
    <t>32361</t>
  </si>
  <si>
    <t>Obvezni i preventivni zdravstveni pregledi zaposlenika</t>
  </si>
  <si>
    <t>32363</t>
  </si>
  <si>
    <t>Laboratorijske usluge</t>
  </si>
  <si>
    <t>32369</t>
  </si>
  <si>
    <t>Ostale zdravstvene i veterinarske usluge</t>
  </si>
  <si>
    <t>32392</t>
  </si>
  <si>
    <t>Film i izrada fotografija</t>
  </si>
  <si>
    <t>32921</t>
  </si>
  <si>
    <t>Premije osiguranja prijevoznih sredstava</t>
  </si>
  <si>
    <t>32922</t>
  </si>
  <si>
    <t>Premije osiguranja ostale imovine</t>
  </si>
  <si>
    <t>32931</t>
  </si>
  <si>
    <t>Reprezentacija</t>
  </si>
  <si>
    <t>32941</t>
  </si>
  <si>
    <t>Tuzemne članarine</t>
  </si>
  <si>
    <t>34311</t>
  </si>
  <si>
    <t>Usluge banaka</t>
  </si>
  <si>
    <t>34333</t>
  </si>
  <si>
    <t>Zatezne kamate iz poslovnih odnosa</t>
  </si>
  <si>
    <t>Dodatna ulaganja na građevinskim objektima</t>
  </si>
  <si>
    <t>Ugovori o djelu</t>
  </si>
  <si>
    <t>32219</t>
  </si>
  <si>
    <t>Ostali materijal za potrebe redovnog poslovanja</t>
  </si>
  <si>
    <t>Ostale usluge za komunikaciju i prijevoz</t>
  </si>
  <si>
    <t>44 - POMOĆI PRORAČUNSKIM KORISNICIMA TEMELJEM PRIJENOSA SREDSTAVA EU</t>
  </si>
  <si>
    <t>KONTO</t>
  </si>
  <si>
    <t>CENTAR ZA ODGOJ, OBRAZOVANJE I REHABILITACIJU KRIŽEVCI</t>
  </si>
  <si>
    <t>Voditelj računovodstva:</t>
  </si>
  <si>
    <t>______________________</t>
  </si>
  <si>
    <t>Odgovorna osoba:</t>
  </si>
  <si>
    <t>M.P.</t>
  </si>
  <si>
    <t>Zvjezdana Babić</t>
  </si>
  <si>
    <t>Tekuće pomoći iz državnog proračuna proračunskim korisnicima proračuna JLP(R)S</t>
  </si>
  <si>
    <t>Tekuće pomoći proračunskim korisnicima iz proračuna JLP(R)S
koji im nije nadležan</t>
  </si>
  <si>
    <t>UKUPNO</t>
  </si>
  <si>
    <t>31 - PRIHODI PO POSEBNIM PROPISIMA - COOR</t>
  </si>
  <si>
    <t>42 - PRIHODI IZ DRUGIH PRORAČUNA TE OSTALIH SUBJEKATA UNUTAR OPĆEG PRORAČUNA - COOR</t>
  </si>
  <si>
    <t>NAPOMENA</t>
  </si>
  <si>
    <t>PRIHODI</t>
  </si>
  <si>
    <t>RASHODI</t>
  </si>
  <si>
    <t>Prihodi</t>
  </si>
  <si>
    <t>Rashodi</t>
  </si>
  <si>
    <t>31 Prihodi po posebnim propisima</t>
  </si>
  <si>
    <t>42 Prihodi iz drugih proračuna</t>
  </si>
  <si>
    <t>Ukupno</t>
  </si>
  <si>
    <t>OBRAZLOŽENJE</t>
  </si>
  <si>
    <t>Ostale nespomenute usluge</t>
  </si>
  <si>
    <t>Oprema</t>
  </si>
  <si>
    <t>Regres za godišnji odmor</t>
  </si>
  <si>
    <t>Ostali nenavedeni rashodi za zaposlene</t>
  </si>
  <si>
    <t>45 - POMOĆI EU PRORAČUNSKIM KORISNICIMA</t>
  </si>
  <si>
    <t>Materijali za higijenske potrebe i njegu</t>
  </si>
  <si>
    <t>Ostali materijali za potrebe redovnog poslovanja</t>
  </si>
  <si>
    <t>Sufinanciranje cijene usluge, participacije i slično - predškolski odgoj</t>
  </si>
  <si>
    <t>Sufinanciranje cijene usluge, participacije i slično - osnovno školstvo</t>
  </si>
  <si>
    <t>Izvor 11 - dodatni udio</t>
  </si>
  <si>
    <t>Izvor 43</t>
  </si>
  <si>
    <t>Izvor 11 - ostalo</t>
  </si>
  <si>
    <t>Izvor 31</t>
  </si>
  <si>
    <t>Izvor 42</t>
  </si>
  <si>
    <t>Izvor 44</t>
  </si>
  <si>
    <t>Izvor 45</t>
  </si>
  <si>
    <t>Tekuće pomoći iz državnog proračuna temeljem prijenosa EU sredstava</t>
  </si>
  <si>
    <t>45 Pomoći EU korisnicima</t>
  </si>
  <si>
    <t>REZULTAT</t>
  </si>
  <si>
    <t>11 Opći prihodi i primici</t>
  </si>
  <si>
    <t>Računala i računalna oprema</t>
  </si>
  <si>
    <t>Knjige</t>
  </si>
  <si>
    <t>Izvor</t>
  </si>
  <si>
    <t>30102 OSNOVNOŠKOLSKO OBRAZOVANJE</t>
  </si>
  <si>
    <t>3204 OSNOVNOŠKOLSKO OBRAZOVANJE U CENTRU ZA ODGOJ, OBRAZOVANJE I REHABILITACIJU KRIŽEVCI</t>
  </si>
  <si>
    <t>A 320401 PREDŠKOLSKI ODGOJ</t>
  </si>
  <si>
    <t>A 320402 OSNOVNOŠKOLSKO OBRAZOVANJE - RASHODI ZAKONSKOG STANDARDA</t>
  </si>
  <si>
    <t>A 320403 OSNOVNOŠKOLSKO OBRAZOVANJE - RASHODI IZNAD ZAKONSKOG STANDARDA</t>
  </si>
  <si>
    <t>A 320404 ŠKOLSKA SHEMA</t>
  </si>
  <si>
    <t>Projekt</t>
  </si>
  <si>
    <t>K 320408 NABAVA TABLETA</t>
  </si>
  <si>
    <t>2019.</t>
  </si>
  <si>
    <t>2020.</t>
  </si>
  <si>
    <t>2021.</t>
  </si>
  <si>
    <t>Financijski plan za 2019. godinu i projekcije za 2020. i 2021. godinu</t>
  </si>
  <si>
    <t>1. Sažetak djelokruga rada proračunskog korisnika</t>
  </si>
  <si>
    <t>2. Obrazloženje programa</t>
  </si>
  <si>
    <t>3. Zakonske i druge podloge na kojima se zasnivaju programi</t>
  </si>
  <si>
    <t>4. Utvrđeni ciljevi usklađeni sa Strategijom i programima javnih potreba</t>
  </si>
  <si>
    <t>5. Ishodište i pokazatelji na kojima se zasnivaju izračuni i ocjene potrebnih sredstava za provođenje programa</t>
  </si>
  <si>
    <t>6. Pokazatelji uspješnosti realizacije utvrđenih ciljeva</t>
  </si>
  <si>
    <t>(manjak upisati s predznakom minus)</t>
  </si>
  <si>
    <t>Datum:</t>
  </si>
  <si>
    <t>Predviđeni rezultat 2018.</t>
  </si>
  <si>
    <t>Razlika</t>
  </si>
  <si>
    <t>Ukupno sredstva Grada</t>
  </si>
  <si>
    <t>Ukupno - vlastita i namjenska</t>
  </si>
  <si>
    <t>Predviđeni rezultat 2019.</t>
  </si>
  <si>
    <t>Predviđeni rezultat 2020.</t>
  </si>
  <si>
    <t>_____________________</t>
  </si>
  <si>
    <t>Mihaela Brkić</t>
  </si>
  <si>
    <t>Predviđeni višak/manjak po završetku 2018. godine (kumulirani)</t>
  </si>
  <si>
    <t>Uplate roditelja - oš,  zadruga</t>
  </si>
  <si>
    <t>Uplate roditelja vrtić</t>
  </si>
  <si>
    <t>Sufinanciranje plaće za vrtić, općine</t>
  </si>
  <si>
    <t>MZO, didaktika, prehrana, prijevoz, didaktika vrtić</t>
  </si>
  <si>
    <t>Školska shema</t>
  </si>
  <si>
    <t xml:space="preserve">Djelatnost: odgoj i obvezno osnovno školovanje djece i mladeži, te naobrazba i skrb o djeci predškolske dobi i osnovno školovanje odraslih.
Zakon o odgoju i obrazovanju u osnovnoj i srednjoj školi, Zakon o ustanovama.
Statut Centra za odgoj, obrazovanje i rehabilitaciju Križevci, Rješenje MZOŠ o početku rada Klasa: UP/I-602-02/05-01/00102, Urbroj: 533-10-05-5, od 02.11.2005.
Suglasnost MZOŠ za ustroj predškolskog programa za djecu s teškoćama u razvoju Klasa: 601-02/06-03/00416, Urbroj: 533-10-06-0003, od 28.11.2006. i Suglasnost MZOŠ na program odgojno obrazovnog rada s djecom predškolske dobi s teškoćama u razvoju Klasa:601-02/06-03/00416, Urbroj: 533-10-7-0008, od 02.01.2007. 
</t>
  </si>
  <si>
    <t xml:space="preserve"> Zakon o predškolskom odgoju
- Zakon o osnovnom školstvu
- Zakon o ustanovama
- Pedagoški standard
- Nacionalni kurikulumi
</t>
  </si>
  <si>
    <t xml:space="preserve">Svi ciljevi, strategija i programi su  usklađeni sa dokumentima za dugoročni razvoj prema planu sredstava potrebnih za financiranje osnovnih škola za 2018-2019. godinu.
- Strategija razvoja Grada Križevaca
- Strategija izjednačavanja osoba s invaliditetom
</t>
  </si>
  <si>
    <t xml:space="preserve">  Izračuni potrebnih sredstava zasnivaju se na pedagoškim standardima predškolskog
             odgoja i  naobrazbe i državnim pedagoškim standardima osnovnoškolskog sustava     
             odgoja i obrazovanja.
</t>
  </si>
  <si>
    <t>Financijski pokazatelji utvrđuju ostvarene zadane ciljeve, realizirani svi zadani programi i ciljevi u skladu s financijsklim planom.</t>
  </si>
  <si>
    <t>43 Pomoći izravnanja za decentralizirane funkcije</t>
  </si>
  <si>
    <t>Kombi vozila</t>
  </si>
  <si>
    <t>61 - PRIHODI OD PRODAJE</t>
  </si>
  <si>
    <t>Izvor 61</t>
  </si>
  <si>
    <t>61 Prihodi od prodaje</t>
  </si>
  <si>
    <t xml:space="preserve">Program rada predškoslkog odgoja i programa osnovnog školovanja za učenike s teškoćama u razvoju opširno je prikazan u godišnjem planu programa rada Centra. U školskoj godini 2018./19. Upisali smo 63 učenika u program osnovne škole, a u predškolski program 10 djece. U našem Centru svoje programe provodi Udruga za osobe s intelektualnim teškoćama svakodnevno s 15-20 odraslih osoba.
Kroz projekt Grada Križevaca provodimo program logopedske rehabilitacije za  učenike osnovnie škola  LJ. Modec. Program provodi magistrica logopedije 3x tjedno. COOR je partner na projektu ''Pomozimo jedni drugima lll'' putem kojeg je osugurano 11 pomoćnika u nastavi. Pripremamo i apliciramo projekte vezano uz unaprijeđenje kvalitete rehabilitacijskih programa a trenutno apliciramo projekte vezane uz asistivnu tehnologiju i potpomognutu komunikaciju zbog potreba naših učenika i korisnika. 
</t>
  </si>
  <si>
    <t>A 320405 POMOZIMO JEDNI DRUGIMA III (2018.-2019.)</t>
  </si>
  <si>
    <t>A 320406 POMOZIMO JEDNI DRUGIMA III (2019.-2020.)</t>
  </si>
  <si>
    <t>44 Pomoći proračunskim korisnicima temeljem prijenosa sredstava EU</t>
  </si>
  <si>
    <t>A 320406 POMOZIMO JEDNI DRUGIMA III (2020.-2021.)</t>
  </si>
  <si>
    <t>A 320407 OSIGURAVANJE ŠKOLSKE PREHRANE ZA DJECU U RIZIKU OD SIROMAŠTVA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</si>
</sst>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14" x14ac:knownFonts="1">
    <font>
      <sz val="11"/>
      <color theme="1"/>
      <name val="Calibri"/>
      <family val="2"/>
      <charset val="238"/>
      <scheme val="minor"/>
    </font>
    <font>
      <sz val="11"/>
      <color theme="1"/>
      <name val="Calibri"/>
      <family val="2"/>
      <charset val="238"/>
      <scheme val="minor"/>
    </font>
    <font>
      <b/>
      <sz val="12"/>
      <name val="Calibri"/>
      <family val="2"/>
      <charset val="238"/>
      <scheme val="minor"/>
    </font>
    <font>
      <sz val="10.5"/>
      <name val="Calibri"/>
      <family val="2"/>
      <charset val="238"/>
      <scheme val="minor"/>
    </font>
    <font>
      <sz val="10.5"/>
      <color theme="1"/>
      <name val="Calibri"/>
      <family val="2"/>
      <charset val="238"/>
      <scheme val="minor"/>
    </font>
    <font>
      <b/>
      <sz val="10.5"/>
      <name val="Calibri"/>
      <family val="2"/>
      <charset val="238"/>
      <scheme val="minor"/>
    </font>
    <font>
      <b/>
      <sz val="10.5"/>
      <color theme="1"/>
      <name val="Calibri"/>
      <family val="2"/>
      <charset val="238"/>
      <scheme val="minor"/>
    </font>
    <font>
      <b/>
      <sz val="10.5"/>
      <color rgb="FFFF0000"/>
      <name val="Calibri"/>
      <family val="2"/>
      <charset val="238"/>
      <scheme val="minor"/>
    </font>
    <font>
      <sz val="10"/>
      <color indexed="8"/>
      <name val="Arial"/>
      <family val="2"/>
      <charset val="238"/>
    </font>
    <font>
      <b/>
      <sz val="12"/>
      <color rgb="FF7030A0"/>
      <name val="Calibri"/>
      <family val="2"/>
      <charset val="238"/>
      <scheme val="minor"/>
    </font>
    <font>
      <b/>
      <sz val="14"/>
      <name val="Calibri"/>
      <family val="2"/>
      <charset val="238"/>
      <scheme val="minor"/>
    </font>
    <font>
      <b/>
      <sz val="12"/>
      <color theme="1"/>
      <name val="Calibri"/>
      <family val="2"/>
      <charset val="238"/>
      <scheme val="minor"/>
    </font>
    <font>
      <b/>
      <sz val="11"/>
      <color theme="1"/>
      <name val="Calibri"/>
      <family val="2"/>
      <charset val="238"/>
      <scheme val="minor"/>
    </font>
    <font>
      <b/>
      <sz val="14"/>
      <color theme="1"/>
      <name val="Calibri"/>
      <family val="2"/>
      <charset val="238"/>
      <scheme val="minor"/>
    </font>
  </fonts>
  <fills count="9">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8" fillId="0" borderId="0">
      <alignment vertical="top"/>
    </xf>
    <xf numFmtId="0" fontId="8" fillId="0" borderId="0">
      <alignment vertical="top"/>
    </xf>
    <xf numFmtId="0" fontId="8" fillId="0" borderId="0">
      <alignment vertical="top"/>
    </xf>
    <xf numFmtId="0" fontId="8" fillId="0" borderId="0">
      <alignment vertical="top"/>
    </xf>
  </cellStyleXfs>
  <cellXfs count="175">
    <xf numFmtId="0" fontId="0" fillId="0" borderId="0" xfId="0"/>
    <xf numFmtId="0" fontId="4" fillId="0" borderId="0" xfId="0" applyFont="1" applyAlignment="1">
      <alignment vertical="center"/>
    </xf>
    <xf numFmtId="0" fontId="3" fillId="0" borderId="0" xfId="0" applyFont="1" applyFill="1" applyAlignment="1">
      <alignment vertical="center"/>
    </xf>
    <xf numFmtId="4" fontId="4" fillId="0" borderId="0" xfId="0" applyNumberFormat="1" applyFont="1" applyAlignment="1">
      <alignment vertical="center"/>
    </xf>
    <xf numFmtId="4" fontId="3" fillId="0" borderId="0" xfId="0" applyNumberFormat="1" applyFont="1" applyFill="1" applyAlignment="1">
      <alignment vertical="center"/>
    </xf>
    <xf numFmtId="4" fontId="7" fillId="0" borderId="1" xfId="0" applyNumberFormat="1" applyFont="1" applyFill="1" applyBorder="1" applyAlignment="1">
      <alignment horizontal="center" vertical="center"/>
    </xf>
    <xf numFmtId="4" fontId="7" fillId="0" borderId="1" xfId="0" applyNumberFormat="1" applyFont="1" applyBorder="1" applyAlignment="1">
      <alignment horizontal="center" vertical="center"/>
    </xf>
    <xf numFmtId="4" fontId="5" fillId="6" borderId="1" xfId="1" applyNumberFormat="1" applyFont="1" applyFill="1" applyBorder="1" applyAlignment="1">
      <alignment horizontal="right" vertical="center"/>
    </xf>
    <xf numFmtId="4" fontId="5" fillId="4" borderId="1" xfId="1" applyNumberFormat="1" applyFont="1" applyFill="1" applyBorder="1" applyAlignment="1">
      <alignment vertical="center" wrapText="1" readingOrder="1"/>
    </xf>
    <xf numFmtId="4" fontId="5" fillId="5" borderId="1" xfId="1" applyNumberFormat="1" applyFont="1" applyFill="1" applyBorder="1" applyAlignment="1">
      <alignment horizontal="right" vertical="center"/>
    </xf>
    <xf numFmtId="4" fontId="5" fillId="3" borderId="1" xfId="1" applyNumberFormat="1" applyFont="1" applyFill="1" applyBorder="1" applyAlignment="1">
      <alignment horizontal="right" vertical="center"/>
    </xf>
    <xf numFmtId="4" fontId="5" fillId="2" borderId="1" xfId="1" applyNumberFormat="1" applyFont="1" applyFill="1" applyBorder="1" applyAlignment="1">
      <alignment horizontal="right" vertical="center"/>
    </xf>
    <xf numFmtId="4" fontId="3" fillId="0" borderId="1" xfId="1" applyNumberFormat="1" applyFont="1" applyFill="1" applyBorder="1" applyAlignment="1">
      <alignment horizontal="right" vertical="center"/>
    </xf>
    <xf numFmtId="4" fontId="6" fillId="2" borderId="1" xfId="0" applyNumberFormat="1" applyFont="1" applyFill="1" applyBorder="1" applyAlignment="1">
      <alignment vertical="center"/>
    </xf>
    <xf numFmtId="4" fontId="6" fillId="6" borderId="1" xfId="0" applyNumberFormat="1" applyFont="1" applyFill="1" applyBorder="1" applyAlignment="1">
      <alignment vertical="center"/>
    </xf>
    <xf numFmtId="0" fontId="3" fillId="0" borderId="0" xfId="0" applyFont="1" applyAlignment="1">
      <alignment vertical="center"/>
    </xf>
    <xf numFmtId="4" fontId="3" fillId="0" borderId="0" xfId="0" applyNumberFormat="1" applyFont="1" applyAlignment="1">
      <alignment vertical="center"/>
    </xf>
    <xf numFmtId="0" fontId="3" fillId="0" borderId="0" xfId="0" applyFont="1" applyAlignment="1">
      <alignment horizontal="center" vertical="center"/>
    </xf>
    <xf numFmtId="0" fontId="3" fillId="0" borderId="1" xfId="2" applyFont="1" applyFill="1" applyBorder="1" applyAlignment="1">
      <alignment horizontal="center" vertical="center" wrapText="1" readingOrder="1"/>
    </xf>
    <xf numFmtId="0" fontId="3" fillId="0" borderId="1" xfId="1" applyNumberFormat="1" applyFont="1" applyFill="1" applyBorder="1" applyAlignment="1">
      <alignment horizontal="center" vertical="center" wrapText="1" readingOrder="1"/>
    </xf>
    <xf numFmtId="0" fontId="3" fillId="0" borderId="0" xfId="0" applyFont="1" applyBorder="1" applyAlignment="1">
      <alignment horizontal="center" vertical="center"/>
    </xf>
    <xf numFmtId="0" fontId="3" fillId="0" borderId="0" xfId="1" applyNumberFormat="1" applyFont="1" applyFill="1" applyBorder="1" applyAlignment="1">
      <alignment horizontal="left" vertical="center" wrapText="1" readingOrder="1"/>
    </xf>
    <xf numFmtId="4" fontId="3" fillId="0" borderId="0" xfId="1" applyNumberFormat="1" applyFont="1" applyFill="1" applyBorder="1" applyAlignment="1">
      <alignment horizontal="right" vertical="center"/>
    </xf>
    <xf numFmtId="4" fontId="3" fillId="0" borderId="3" xfId="1" applyNumberFormat="1" applyFont="1" applyFill="1" applyBorder="1" applyAlignment="1">
      <alignment horizontal="right" vertical="center"/>
    </xf>
    <xf numFmtId="4" fontId="3" fillId="0" borderId="4" xfId="1" applyNumberFormat="1" applyFont="1" applyFill="1" applyBorder="1" applyAlignment="1">
      <alignment horizontal="right" vertical="center"/>
    </xf>
    <xf numFmtId="4" fontId="3" fillId="0" borderId="10" xfId="1" applyNumberFormat="1" applyFont="1" applyFill="1" applyBorder="1" applyAlignment="1">
      <alignment horizontal="right" vertical="center"/>
    </xf>
    <xf numFmtId="4" fontId="3" fillId="4" borderId="6" xfId="1" applyNumberFormat="1" applyFont="1" applyFill="1" applyBorder="1" applyAlignment="1">
      <alignment horizontal="right" vertical="center"/>
    </xf>
    <xf numFmtId="4" fontId="3" fillId="4" borderId="7" xfId="1" applyNumberFormat="1" applyFont="1" applyFill="1" applyBorder="1" applyAlignment="1">
      <alignment horizontal="right" vertical="center"/>
    </xf>
    <xf numFmtId="4" fontId="3" fillId="0" borderId="1" xfId="0" applyNumberFormat="1" applyFont="1" applyFill="1" applyBorder="1" applyAlignment="1">
      <alignment vertical="center"/>
    </xf>
    <xf numFmtId="0" fontId="3" fillId="0" borderId="1" xfId="0" applyFont="1" applyFill="1" applyBorder="1" applyAlignment="1">
      <alignment horizontal="center" vertical="center"/>
    </xf>
    <xf numFmtId="4" fontId="4" fillId="0" borderId="1" xfId="0" applyNumberFormat="1"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right" vertical="center"/>
    </xf>
    <xf numFmtId="4" fontId="3" fillId="8" borderId="1" xfId="1" applyNumberFormat="1" applyFont="1" applyFill="1" applyBorder="1" applyAlignment="1">
      <alignment horizontal="right" vertical="center"/>
    </xf>
    <xf numFmtId="0" fontId="5" fillId="2" borderId="1" xfId="1" applyNumberFormat="1" applyFont="1" applyFill="1" applyBorder="1" applyAlignment="1">
      <alignment horizontal="left" vertical="center" wrapText="1" readingOrder="1"/>
    </xf>
    <xf numFmtId="0" fontId="3" fillId="0" borderId="0" xfId="1" applyNumberFormat="1" applyFont="1" applyFill="1" applyBorder="1" applyAlignment="1">
      <alignment horizontal="left" vertical="center" wrapText="1" readingOrder="1"/>
    </xf>
    <xf numFmtId="0" fontId="3" fillId="0" borderId="1" xfId="1" applyNumberFormat="1" applyFont="1" applyFill="1" applyBorder="1" applyAlignment="1">
      <alignment horizontal="center" vertical="center" wrapText="1" readingOrder="1"/>
    </xf>
    <xf numFmtId="4" fontId="11" fillId="0" borderId="0" xfId="0" applyNumberFormat="1" applyFont="1" applyAlignment="1">
      <alignment horizontal="center" vertical="center" wrapText="1"/>
    </xf>
    <xf numFmtId="0" fontId="4" fillId="0" borderId="0" xfId="0" applyFont="1" applyAlignment="1">
      <alignment horizontal="center" vertical="center"/>
    </xf>
    <xf numFmtId="4" fontId="6" fillId="2" borderId="1" xfId="0" applyNumberFormat="1" applyFont="1" applyFill="1" applyBorder="1" applyAlignment="1">
      <alignment horizontal="center" vertical="center"/>
    </xf>
    <xf numFmtId="4" fontId="4" fillId="0" borderId="1" xfId="0" applyNumberFormat="1" applyFont="1" applyBorder="1" applyAlignment="1">
      <alignment horizontal="center" vertical="center" wrapText="1"/>
    </xf>
    <xf numFmtId="0" fontId="5" fillId="4" borderId="1" xfId="1" applyNumberFormat="1" applyFont="1" applyFill="1" applyBorder="1" applyAlignment="1">
      <alignment horizontal="center" vertical="center" wrapText="1" readingOrder="1"/>
    </xf>
    <xf numFmtId="0" fontId="5" fillId="5" borderId="1" xfId="1" applyNumberFormat="1" applyFont="1" applyFill="1" applyBorder="1" applyAlignment="1">
      <alignment horizontal="center" vertical="center" wrapText="1" readingOrder="1"/>
    </xf>
    <xf numFmtId="0" fontId="5" fillId="3" borderId="1" xfId="1" applyNumberFormat="1" applyFont="1" applyFill="1" applyBorder="1" applyAlignment="1">
      <alignment horizontal="center" vertical="center" wrapText="1" readingOrder="1"/>
    </xf>
    <xf numFmtId="0" fontId="5" fillId="2" borderId="1" xfId="1" applyNumberFormat="1" applyFont="1" applyFill="1" applyBorder="1" applyAlignment="1">
      <alignment horizontal="center" vertical="center" wrapText="1" readingOrder="1"/>
    </xf>
    <xf numFmtId="0" fontId="3" fillId="0" borderId="0" xfId="1" applyNumberFormat="1" applyFont="1" applyFill="1" applyBorder="1" applyAlignment="1">
      <alignment horizontal="center" vertical="center" wrapText="1" readingOrder="1"/>
    </xf>
    <xf numFmtId="0" fontId="3" fillId="0" borderId="0" xfId="0" applyFont="1" applyFill="1" applyAlignment="1">
      <alignment horizontal="center" vertical="center" readingOrder="1"/>
    </xf>
    <xf numFmtId="4" fontId="6" fillId="6" borderId="1" xfId="0" applyNumberFormat="1" applyFont="1" applyFill="1" applyBorder="1" applyAlignment="1">
      <alignment horizontal="center" vertical="center"/>
    </xf>
    <xf numFmtId="4" fontId="6" fillId="4" borderId="1" xfId="0" applyNumberFormat="1" applyFont="1" applyFill="1" applyBorder="1" applyAlignment="1">
      <alignment horizontal="center" vertical="center"/>
    </xf>
    <xf numFmtId="4" fontId="6" fillId="5"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4" fontId="5" fillId="3" borderId="1" xfId="0" applyNumberFormat="1" applyFont="1" applyFill="1" applyBorder="1" applyAlignment="1">
      <alignment horizontal="center" vertical="center"/>
    </xf>
    <xf numFmtId="4" fontId="5" fillId="2" borderId="14" xfId="0" applyNumberFormat="1" applyFont="1" applyFill="1" applyBorder="1" applyAlignment="1">
      <alignment horizontal="center" vertical="center"/>
    </xf>
    <xf numFmtId="4" fontId="3" fillId="0" borderId="14" xfId="0" applyNumberFormat="1" applyFont="1" applyFill="1" applyBorder="1" applyAlignment="1">
      <alignment horizontal="center" vertical="center" wrapText="1"/>
    </xf>
    <xf numFmtId="4" fontId="4" fillId="0" borderId="0" xfId="0" applyNumberFormat="1" applyFont="1" applyBorder="1" applyAlignment="1">
      <alignment horizontal="center" vertical="center"/>
    </xf>
    <xf numFmtId="4" fontId="3" fillId="0" borderId="0" xfId="0" applyNumberFormat="1" applyFont="1" applyAlignment="1">
      <alignment horizontal="center" vertical="center"/>
    </xf>
    <xf numFmtId="4" fontId="4" fillId="0" borderId="0" xfId="0" applyNumberFormat="1" applyFont="1" applyAlignment="1">
      <alignment horizontal="center" vertical="center"/>
    </xf>
    <xf numFmtId="4" fontId="3" fillId="0" borderId="0" xfId="0" applyNumberFormat="1" applyFont="1" applyAlignment="1">
      <alignment horizontal="center"/>
    </xf>
    <xf numFmtId="0" fontId="3" fillId="0" borderId="0" xfId="1" applyNumberFormat="1" applyFont="1" applyFill="1" applyBorder="1" applyAlignment="1">
      <alignment horizontal="left" vertical="center" wrapText="1" readingOrder="1"/>
    </xf>
    <xf numFmtId="0" fontId="4" fillId="0" borderId="0" xfId="0" applyFont="1" applyAlignment="1">
      <alignment horizontal="center" vertical="center"/>
    </xf>
    <xf numFmtId="0" fontId="3" fillId="0" borderId="0" xfId="3" applyFont="1" applyFill="1" applyAlignment="1">
      <alignment horizontal="center" vertical="center"/>
    </xf>
    <xf numFmtId="4" fontId="3" fillId="0" borderId="0" xfId="0" applyNumberFormat="1" applyFont="1" applyAlignment="1"/>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0" fillId="0" borderId="14" xfId="0" applyFont="1" applyBorder="1" applyAlignment="1">
      <alignment horizontal="left" vertical="center" wrapText="1"/>
    </xf>
    <xf numFmtId="4" fontId="0" fillId="0" borderId="2" xfId="0" applyNumberFormat="1" applyFont="1" applyFill="1" applyBorder="1" applyAlignment="1">
      <alignment horizontal="right" vertical="center"/>
    </xf>
    <xf numFmtId="4" fontId="0" fillId="0" borderId="3" xfId="0" applyNumberFormat="1" applyFont="1" applyFill="1" applyBorder="1" applyAlignment="1">
      <alignment horizontal="right" vertical="center"/>
    </xf>
    <xf numFmtId="4" fontId="0" fillId="0" borderId="4" xfId="0" applyNumberFormat="1" applyFont="1" applyBorder="1" applyAlignment="1">
      <alignment horizontal="right" vertical="center"/>
    </xf>
    <xf numFmtId="0" fontId="0" fillId="6" borderId="15" xfId="0" applyFill="1" applyBorder="1" applyAlignment="1">
      <alignment horizontal="left" vertical="center" wrapText="1"/>
    </xf>
    <xf numFmtId="4" fontId="0" fillId="6" borderId="5" xfId="0" applyNumberFormat="1" applyFont="1" applyFill="1" applyBorder="1" applyAlignment="1">
      <alignment horizontal="right" vertical="center"/>
    </xf>
    <xf numFmtId="4" fontId="0" fillId="6" borderId="6" xfId="0" applyNumberFormat="1" applyFont="1" applyFill="1" applyBorder="1" applyAlignment="1">
      <alignment horizontal="right" vertical="center"/>
    </xf>
    <xf numFmtId="4" fontId="0" fillId="6" borderId="7" xfId="0" applyNumberFormat="1" applyFont="1" applyFill="1" applyBorder="1" applyAlignment="1">
      <alignment horizontal="right" vertical="center"/>
    </xf>
    <xf numFmtId="0" fontId="0" fillId="0" borderId="8" xfId="0" applyFont="1" applyBorder="1" applyAlignment="1">
      <alignment horizontal="left" vertical="center" wrapText="1"/>
    </xf>
    <xf numFmtId="4" fontId="0" fillId="0" borderId="9" xfId="0" applyNumberFormat="1" applyFont="1" applyBorder="1" applyAlignment="1">
      <alignment horizontal="right" vertical="center"/>
    </xf>
    <xf numFmtId="4" fontId="0" fillId="0" borderId="0" xfId="0" applyNumberFormat="1" applyFont="1" applyBorder="1" applyAlignment="1">
      <alignment horizontal="right" vertical="center"/>
    </xf>
    <xf numFmtId="4" fontId="0" fillId="0" borderId="10" xfId="0" applyNumberFormat="1" applyFont="1" applyBorder="1" applyAlignment="1">
      <alignment horizontal="right" vertical="center"/>
    </xf>
    <xf numFmtId="0" fontId="12" fillId="7" borderId="1" xfId="0" applyFont="1" applyFill="1" applyBorder="1" applyAlignment="1">
      <alignment horizontal="center" vertical="center" wrapText="1"/>
    </xf>
    <xf numFmtId="4" fontId="12" fillId="7" borderId="11" xfId="0" applyNumberFormat="1" applyFont="1" applyFill="1" applyBorder="1" applyAlignment="1">
      <alignment horizontal="right" vertical="center"/>
    </xf>
    <xf numFmtId="4" fontId="12" fillId="7" borderId="12" xfId="0" applyNumberFormat="1" applyFont="1" applyFill="1" applyBorder="1" applyAlignment="1">
      <alignment horizontal="right" vertical="center"/>
    </xf>
    <xf numFmtId="4" fontId="12" fillId="7" borderId="13" xfId="0" applyNumberFormat="1" applyFont="1" applyFill="1" applyBorder="1" applyAlignment="1">
      <alignment horizontal="right" vertical="center"/>
    </xf>
    <xf numFmtId="4" fontId="0" fillId="0" borderId="9" xfId="0" applyNumberFormat="1" applyFont="1" applyFill="1" applyBorder="1" applyAlignment="1">
      <alignment horizontal="right" vertical="center"/>
    </xf>
    <xf numFmtId="4" fontId="0" fillId="0" borderId="0" xfId="0" applyNumberFormat="1" applyFont="1" applyFill="1" applyBorder="1" applyAlignment="1">
      <alignment horizontal="right" vertical="center"/>
    </xf>
    <xf numFmtId="0" fontId="0" fillId="0" borderId="8" xfId="0"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right" vertical="center"/>
    </xf>
    <xf numFmtId="0" fontId="3" fillId="0" borderId="0" xfId="0" applyFont="1" applyBorder="1" applyAlignment="1">
      <alignment horizontal="left" vertical="center"/>
    </xf>
    <xf numFmtId="0" fontId="3" fillId="0" borderId="1" xfId="1" applyNumberFormat="1" applyFont="1" applyFill="1" applyBorder="1" applyAlignment="1">
      <alignment horizontal="center" vertical="center" wrapText="1" readingOrder="1"/>
    </xf>
    <xf numFmtId="0" fontId="5" fillId="2" borderId="1" xfId="1" applyNumberFormat="1" applyFont="1" applyFill="1" applyBorder="1" applyAlignment="1">
      <alignment horizontal="left" vertical="center" wrapText="1" readingOrder="1"/>
    </xf>
    <xf numFmtId="0" fontId="3" fillId="0" borderId="0" xfId="1" applyNumberFormat="1" applyFont="1" applyFill="1" applyBorder="1" applyAlignment="1">
      <alignment horizontal="center" vertical="center" wrapText="1" readingOrder="1"/>
    </xf>
    <xf numFmtId="0" fontId="3" fillId="0" borderId="0" xfId="1" applyNumberFormat="1" applyFont="1" applyFill="1" applyBorder="1" applyAlignment="1">
      <alignment horizontal="left" vertical="center" wrapText="1" readingOrder="1"/>
    </xf>
    <xf numFmtId="0" fontId="3" fillId="0" borderId="1" xfId="1" applyNumberFormat="1" applyFont="1" applyFill="1" applyBorder="1" applyAlignment="1">
      <alignment horizontal="center" vertical="center" wrapText="1" readingOrder="1"/>
    </xf>
    <xf numFmtId="0" fontId="3" fillId="0" borderId="0" xfId="1" applyNumberFormat="1" applyFont="1" applyFill="1" applyBorder="1" applyAlignment="1">
      <alignment horizontal="left" vertical="center" wrapText="1" readingOrder="1"/>
    </xf>
    <xf numFmtId="0" fontId="3" fillId="0" borderId="1" xfId="1" applyNumberFormat="1" applyFont="1" applyFill="1" applyBorder="1" applyAlignment="1">
      <alignment horizontal="center" vertical="center" wrapText="1" readingOrder="1"/>
    </xf>
    <xf numFmtId="0" fontId="3" fillId="0" borderId="0" xfId="1" applyNumberFormat="1" applyFont="1" applyFill="1" applyBorder="1" applyAlignment="1">
      <alignment horizontal="center" vertical="center" wrapText="1" readingOrder="1"/>
    </xf>
    <xf numFmtId="4" fontId="3" fillId="0" borderId="0" xfId="0" applyNumberFormat="1" applyFont="1" applyAlignment="1">
      <alignment horizontal="center"/>
    </xf>
    <xf numFmtId="0" fontId="3" fillId="0" borderId="0" xfId="0" applyFont="1" applyFill="1" applyAlignment="1">
      <alignment horizontal="center" vertical="center"/>
    </xf>
    <xf numFmtId="0" fontId="5" fillId="2" borderId="1" xfId="1"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Alignment="1">
      <alignment horizontal="center"/>
    </xf>
    <xf numFmtId="0" fontId="10" fillId="0" borderId="0" xfId="1" applyNumberFormat="1" applyFont="1" applyFill="1" applyAlignment="1">
      <alignment horizontal="center" vertical="center" wrapText="1" readingOrder="1"/>
    </xf>
    <xf numFmtId="0" fontId="2" fillId="0" borderId="0" xfId="2" applyFont="1" applyFill="1" applyAlignment="1">
      <alignment horizontal="center" vertical="center" wrapText="1" readingOrder="1"/>
    </xf>
    <xf numFmtId="0" fontId="7" fillId="0" borderId="1" xfId="0" applyFont="1" applyFill="1" applyBorder="1" applyAlignment="1">
      <alignment horizontal="center" vertical="center"/>
    </xf>
    <xf numFmtId="0" fontId="5" fillId="6" borderId="1" xfId="1" applyNumberFormat="1" applyFont="1" applyFill="1" applyBorder="1" applyAlignment="1">
      <alignment horizontal="center" vertical="center" wrapText="1" readingOrder="1"/>
    </xf>
    <xf numFmtId="0" fontId="3" fillId="0" borderId="1" xfId="1" applyNumberFormat="1" applyFont="1" applyFill="1" applyBorder="1" applyAlignment="1">
      <alignment horizontal="left" vertical="center" wrapText="1" readingOrder="1"/>
    </xf>
    <xf numFmtId="0" fontId="5" fillId="2" borderId="1" xfId="1" applyNumberFormat="1" applyFont="1" applyFill="1" applyBorder="1" applyAlignment="1">
      <alignment horizontal="left" vertical="center" wrapText="1" readingOrder="1"/>
    </xf>
    <xf numFmtId="0" fontId="3" fillId="0" borderId="1" xfId="2" applyFont="1" applyFill="1" applyBorder="1" applyAlignment="1">
      <alignment horizontal="left" vertical="center" wrapText="1" readingOrder="1"/>
    </xf>
    <xf numFmtId="0" fontId="3" fillId="0" borderId="0" xfId="0" applyFont="1" applyFill="1" applyBorder="1" applyAlignment="1">
      <alignment horizontal="center" vertical="center"/>
    </xf>
    <xf numFmtId="0" fontId="9" fillId="0" borderId="0" xfId="2" applyFont="1" applyFill="1" applyAlignment="1">
      <alignment horizontal="center" vertical="center" wrapText="1" readingOrder="1"/>
    </xf>
    <xf numFmtId="0" fontId="3" fillId="0" borderId="2" xfId="1" applyNumberFormat="1" applyFont="1" applyFill="1" applyBorder="1" applyAlignment="1">
      <alignment horizontal="left" vertical="center" wrapText="1" readingOrder="1"/>
    </xf>
    <xf numFmtId="0" fontId="3" fillId="0" borderId="3" xfId="1" applyNumberFormat="1" applyFont="1" applyFill="1" applyBorder="1" applyAlignment="1">
      <alignment horizontal="left" vertical="center" wrapText="1" readingOrder="1"/>
    </xf>
    <xf numFmtId="0" fontId="3" fillId="0" borderId="9" xfId="1" applyNumberFormat="1" applyFont="1" applyFill="1" applyBorder="1" applyAlignment="1">
      <alignment horizontal="left" vertical="center" wrapText="1" readingOrder="1"/>
    </xf>
    <xf numFmtId="0" fontId="3" fillId="0" borderId="0" xfId="1" applyNumberFormat="1" applyFont="1" applyFill="1" applyBorder="1" applyAlignment="1">
      <alignment horizontal="left" vertical="center" wrapText="1" readingOrder="1"/>
    </xf>
    <xf numFmtId="0" fontId="3" fillId="0" borderId="0" xfId="1" applyNumberFormat="1" applyFont="1" applyFill="1" applyBorder="1" applyAlignment="1">
      <alignment horizontal="center" vertical="center" wrapText="1" readingOrder="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5" fillId="2" borderId="11" xfId="1" applyNumberFormat="1" applyFont="1" applyFill="1" applyBorder="1" applyAlignment="1">
      <alignment horizontal="left" vertical="center" wrapText="1"/>
    </xf>
    <xf numFmtId="0" fontId="5" fillId="2" borderId="12" xfId="1" applyNumberFormat="1" applyFont="1" applyFill="1" applyBorder="1" applyAlignment="1">
      <alignment horizontal="left" vertical="center" wrapText="1"/>
    </xf>
    <xf numFmtId="0" fontId="5" fillId="2" borderId="13" xfId="1" applyNumberFormat="1" applyFont="1" applyFill="1" applyBorder="1" applyAlignment="1">
      <alignment horizontal="left" vertical="center" wrapText="1"/>
    </xf>
    <xf numFmtId="0" fontId="3" fillId="7" borderId="9" xfId="1" applyNumberFormat="1" applyFont="1" applyFill="1" applyBorder="1" applyAlignment="1">
      <alignment horizontal="left" vertical="center" wrapText="1" readingOrder="1"/>
    </xf>
    <xf numFmtId="0" fontId="3" fillId="7" borderId="0" xfId="1" applyNumberFormat="1" applyFont="1" applyFill="1" applyBorder="1" applyAlignment="1">
      <alignment horizontal="left" vertical="center" wrapText="1" readingOrder="1"/>
    </xf>
    <xf numFmtId="0" fontId="3" fillId="4" borderId="5" xfId="1" applyNumberFormat="1" applyFont="1" applyFill="1" applyBorder="1" applyAlignment="1">
      <alignment horizontal="center" vertical="center" wrapText="1" readingOrder="1"/>
    </xf>
    <xf numFmtId="0" fontId="3" fillId="4" borderId="6" xfId="1" applyNumberFormat="1" applyFont="1" applyFill="1" applyBorder="1" applyAlignment="1">
      <alignment horizontal="center" vertical="center" wrapText="1" readingOrder="1"/>
    </xf>
    <xf numFmtId="0" fontId="3" fillId="0" borderId="11" xfId="1" applyNumberFormat="1" applyFont="1" applyFill="1" applyBorder="1" applyAlignment="1">
      <alignment horizontal="left" vertical="center" wrapText="1" readingOrder="1"/>
    </xf>
    <xf numFmtId="0" fontId="3" fillId="0" borderId="12" xfId="1" applyNumberFormat="1" applyFont="1" applyFill="1" applyBorder="1" applyAlignment="1">
      <alignment horizontal="left" vertical="center" wrapText="1" readingOrder="1"/>
    </xf>
    <xf numFmtId="0" fontId="3" fillId="0" borderId="13" xfId="1" applyNumberFormat="1" applyFont="1" applyFill="1" applyBorder="1" applyAlignment="1">
      <alignment horizontal="left" vertical="center" wrapText="1" readingOrder="1"/>
    </xf>
    <xf numFmtId="0" fontId="5" fillId="3" borderId="1" xfId="1" applyNumberFormat="1" applyFont="1" applyFill="1" applyBorder="1" applyAlignment="1">
      <alignment horizontal="left" vertical="center" wrapText="1" readingOrder="1"/>
    </xf>
    <xf numFmtId="0" fontId="5" fillId="3" borderId="1" xfId="1" applyNumberFormat="1" applyFont="1" applyFill="1" applyBorder="1" applyAlignment="1">
      <alignment horizontal="left" vertical="center" wrapText="1"/>
    </xf>
    <xf numFmtId="0" fontId="5" fillId="5" borderId="1" xfId="1" applyNumberFormat="1" applyFont="1" applyFill="1" applyBorder="1" applyAlignment="1">
      <alignment horizontal="left" vertical="center" wrapText="1" readingOrder="1"/>
    </xf>
    <xf numFmtId="0" fontId="5" fillId="4" borderId="1" xfId="1" applyNumberFormat="1" applyFont="1" applyFill="1" applyBorder="1" applyAlignment="1">
      <alignment horizontal="left" vertical="center" wrapText="1" readingOrder="1"/>
    </xf>
    <xf numFmtId="0" fontId="3" fillId="0" borderId="6" xfId="0" applyFont="1" applyFill="1" applyBorder="1" applyAlignment="1">
      <alignment horizontal="center" vertical="center"/>
    </xf>
    <xf numFmtId="0" fontId="3" fillId="0" borderId="11" xfId="1" applyNumberFormat="1" applyFont="1" applyFill="1" applyBorder="1" applyAlignment="1">
      <alignment horizontal="left" vertical="center" wrapText="1"/>
    </xf>
    <xf numFmtId="0" fontId="3" fillId="0" borderId="12" xfId="1" applyNumberFormat="1" applyFont="1" applyFill="1" applyBorder="1" applyAlignment="1">
      <alignment horizontal="left" vertical="center" wrapText="1"/>
    </xf>
    <xf numFmtId="0" fontId="3" fillId="0" borderId="13" xfId="1" applyNumberFormat="1" applyFont="1" applyFill="1" applyBorder="1" applyAlignment="1">
      <alignment horizontal="left" vertical="center" wrapText="1"/>
    </xf>
    <xf numFmtId="0" fontId="0" fillId="0" borderId="0" xfId="0" applyAlignment="1">
      <alignment horizontal="center" vertical="center"/>
    </xf>
    <xf numFmtId="0" fontId="0" fillId="0" borderId="0" xfId="0" applyFont="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2" fillId="7" borderId="14"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7" borderId="3" xfId="0" applyFont="1" applyFill="1" applyBorder="1" applyAlignment="1">
      <alignment horizontal="center" vertical="center"/>
    </xf>
    <xf numFmtId="0" fontId="13" fillId="7" borderId="4" xfId="0" applyFont="1" applyFill="1" applyBorder="1" applyAlignment="1">
      <alignment horizontal="center" vertical="center"/>
    </xf>
    <xf numFmtId="4" fontId="13" fillId="0" borderId="0" xfId="0" applyNumberFormat="1" applyFont="1" applyAlignment="1">
      <alignment horizontal="center" vertical="center" wrapText="1"/>
    </xf>
    <xf numFmtId="4" fontId="11" fillId="0" borderId="0" xfId="0" applyNumberFormat="1" applyFont="1" applyAlignment="1">
      <alignment horizontal="center" vertical="center" wrapText="1"/>
    </xf>
    <xf numFmtId="0" fontId="5" fillId="7" borderId="1" xfId="0" applyFont="1" applyFill="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10" fillId="0" borderId="0" xfId="2" applyFont="1" applyFill="1" applyAlignment="1">
      <alignment horizontal="center" vertical="center" wrapText="1" readingOrder="1"/>
    </xf>
    <xf numFmtId="0" fontId="9" fillId="0" borderId="0" xfId="3" applyFont="1" applyFill="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7" borderId="11" xfId="0" applyFont="1" applyFill="1" applyBorder="1" applyAlignment="1">
      <alignment horizontal="left" vertical="center" wrapText="1"/>
    </xf>
    <xf numFmtId="0" fontId="5" fillId="7" borderId="12"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3" fillId="0" borderId="0" xfId="0" applyFont="1" applyAlignment="1">
      <alignment horizontal="center" vertical="center"/>
    </xf>
    <xf numFmtId="4" fontId="3" fillId="0" borderId="0" xfId="0" applyNumberFormat="1" applyFont="1" applyAlignment="1">
      <alignment horizontal="center" vertical="center"/>
    </xf>
    <xf numFmtId="0" fontId="3" fillId="0" borderId="1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 fontId="3" fillId="0" borderId="2" xfId="0" applyNumberFormat="1" applyFont="1" applyBorder="1" applyAlignment="1">
      <alignment horizontal="right" vertical="center"/>
    </xf>
    <xf numFmtId="4" fontId="3" fillId="0" borderId="4" xfId="0" applyNumberFormat="1" applyFont="1" applyBorder="1" applyAlignment="1">
      <alignment horizontal="right" vertical="center"/>
    </xf>
    <xf numFmtId="4" fontId="3" fillId="0" borderId="5" xfId="0" applyNumberFormat="1" applyFont="1" applyBorder="1" applyAlignment="1">
      <alignment horizontal="right" vertical="center"/>
    </xf>
    <xf numFmtId="4" fontId="3" fillId="0" borderId="7" xfId="0" applyNumberFormat="1"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cellXfs>
  <cellStyles count="6">
    <cellStyle name="Comma" xfId="1" builtinId="3"/>
    <cellStyle name="Comma 2" xfId="2"/>
    <cellStyle name="Comma 2 2" xfId="4"/>
    <cellStyle name="Normal" xfId="0" builtinId="0"/>
    <cellStyle name="Normal 2" xfId="3"/>
    <cellStyle name="Normal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sqref="A1:K1"/>
    </sheetView>
  </sheetViews>
  <sheetFormatPr defaultColWidth="9.140625" defaultRowHeight="14.25" x14ac:dyDescent="0.25"/>
  <cols>
    <col min="1" max="1" width="14.85546875" style="2" customWidth="1"/>
    <col min="2" max="6" width="9.140625" style="2"/>
    <col min="7" max="7" width="11.42578125" style="2" customWidth="1"/>
    <col min="8" max="10" width="11.7109375" style="4" customWidth="1"/>
    <col min="11" max="11" width="35.28515625" style="3" customWidth="1"/>
    <col min="12" max="16384" width="9.140625" style="1"/>
  </cols>
  <sheetData>
    <row r="1" spans="1:11" ht="20.100000000000001" customHeight="1" x14ac:dyDescent="0.25">
      <c r="A1" s="100" t="s">
        <v>103</v>
      </c>
      <c r="B1" s="100"/>
      <c r="C1" s="100"/>
      <c r="D1" s="100"/>
      <c r="E1" s="100"/>
      <c r="F1" s="100"/>
      <c r="G1" s="100"/>
      <c r="H1" s="100"/>
      <c r="I1" s="100"/>
      <c r="J1" s="100"/>
      <c r="K1" s="100"/>
    </row>
    <row r="2" spans="1:11" ht="20.100000000000001" customHeight="1" x14ac:dyDescent="0.25">
      <c r="A2" s="101" t="s">
        <v>157</v>
      </c>
      <c r="B2" s="101"/>
      <c r="C2" s="101"/>
      <c r="D2" s="101"/>
      <c r="E2" s="101"/>
      <c r="F2" s="101"/>
      <c r="G2" s="101"/>
      <c r="H2" s="101"/>
      <c r="I2" s="101"/>
      <c r="J2" s="101"/>
      <c r="K2" s="101"/>
    </row>
    <row r="3" spans="1:11" ht="20.100000000000001" customHeight="1" x14ac:dyDescent="0.25">
      <c r="A3" s="108" t="s">
        <v>115</v>
      </c>
      <c r="B3" s="108"/>
      <c r="C3" s="108"/>
      <c r="D3" s="108"/>
      <c r="E3" s="108"/>
      <c r="F3" s="108"/>
      <c r="G3" s="108"/>
      <c r="H3" s="108"/>
      <c r="I3" s="108"/>
      <c r="J3" s="108"/>
      <c r="K3" s="108"/>
    </row>
    <row r="4" spans="1:11" ht="20.100000000000001" customHeight="1" x14ac:dyDescent="0.25">
      <c r="A4" s="107"/>
      <c r="B4" s="107"/>
      <c r="C4" s="107"/>
      <c r="D4" s="107"/>
      <c r="E4" s="107"/>
      <c r="F4" s="107"/>
      <c r="G4" s="107"/>
      <c r="H4" s="107"/>
      <c r="I4" s="107"/>
      <c r="J4" s="107"/>
      <c r="K4" s="107"/>
    </row>
    <row r="5" spans="1:11" ht="20.100000000000001" customHeight="1" x14ac:dyDescent="0.25">
      <c r="A5" s="102" t="s">
        <v>102</v>
      </c>
      <c r="B5" s="102"/>
      <c r="C5" s="102"/>
      <c r="D5" s="102"/>
      <c r="E5" s="102"/>
      <c r="F5" s="102"/>
      <c r="G5" s="102"/>
      <c r="H5" s="5" t="s">
        <v>154</v>
      </c>
      <c r="I5" s="5" t="s">
        <v>155</v>
      </c>
      <c r="J5" s="5" t="s">
        <v>156</v>
      </c>
      <c r="K5" s="6" t="s">
        <v>114</v>
      </c>
    </row>
    <row r="6" spans="1:11" ht="20.100000000000001" customHeight="1" x14ac:dyDescent="0.25">
      <c r="A6" s="103" t="s">
        <v>111</v>
      </c>
      <c r="B6" s="103"/>
      <c r="C6" s="103"/>
      <c r="D6" s="103"/>
      <c r="E6" s="103"/>
      <c r="F6" s="103"/>
      <c r="G6" s="103"/>
      <c r="H6" s="7">
        <f>H7+H10+H13+H15</f>
        <v>692600</v>
      </c>
      <c r="I6" s="7">
        <f t="shared" ref="I6:J6" si="0">I7+I10+I13+I15</f>
        <v>668800</v>
      </c>
      <c r="J6" s="7">
        <f t="shared" si="0"/>
        <v>685200</v>
      </c>
      <c r="K6" s="14"/>
    </row>
    <row r="7" spans="1:11" ht="20.100000000000001" customHeight="1" x14ac:dyDescent="0.25">
      <c r="A7" s="34" t="s">
        <v>3</v>
      </c>
      <c r="B7" s="105" t="s">
        <v>112</v>
      </c>
      <c r="C7" s="105"/>
      <c r="D7" s="105"/>
      <c r="E7" s="105"/>
      <c r="F7" s="105"/>
      <c r="G7" s="105"/>
      <c r="H7" s="11">
        <f>H8+H9</f>
        <v>70000</v>
      </c>
      <c r="I7" s="11">
        <f t="shared" ref="I7:J7" si="1">I8+I9</f>
        <v>71600</v>
      </c>
      <c r="J7" s="11">
        <f t="shared" si="1"/>
        <v>73200</v>
      </c>
      <c r="K7" s="13"/>
    </row>
    <row r="8" spans="1:11" ht="20.100000000000001" customHeight="1" x14ac:dyDescent="0.25">
      <c r="A8" s="18">
        <v>6526408</v>
      </c>
      <c r="B8" s="106" t="s">
        <v>130</v>
      </c>
      <c r="C8" s="106"/>
      <c r="D8" s="106"/>
      <c r="E8" s="106"/>
      <c r="F8" s="106"/>
      <c r="G8" s="106"/>
      <c r="H8" s="12">
        <v>30000</v>
      </c>
      <c r="I8" s="12">
        <v>30800</v>
      </c>
      <c r="J8" s="12">
        <v>31600</v>
      </c>
      <c r="K8" s="30" t="s">
        <v>176</v>
      </c>
    </row>
    <row r="9" spans="1:11" ht="20.100000000000001" customHeight="1" x14ac:dyDescent="0.25">
      <c r="A9" s="18">
        <v>6526409</v>
      </c>
      <c r="B9" s="106" t="s">
        <v>131</v>
      </c>
      <c r="C9" s="106"/>
      <c r="D9" s="106"/>
      <c r="E9" s="106"/>
      <c r="F9" s="106"/>
      <c r="G9" s="106"/>
      <c r="H9" s="12">
        <v>40000</v>
      </c>
      <c r="I9" s="12">
        <v>40800</v>
      </c>
      <c r="J9" s="12">
        <v>41600</v>
      </c>
      <c r="K9" s="30" t="s">
        <v>175</v>
      </c>
    </row>
    <row r="10" spans="1:11" ht="35.1" customHeight="1" x14ac:dyDescent="0.25">
      <c r="A10" s="34" t="s">
        <v>3</v>
      </c>
      <c r="B10" s="105" t="s">
        <v>113</v>
      </c>
      <c r="C10" s="105"/>
      <c r="D10" s="105"/>
      <c r="E10" s="105"/>
      <c r="F10" s="105"/>
      <c r="G10" s="105"/>
      <c r="H10" s="11">
        <f>H11+H12</f>
        <v>582600</v>
      </c>
      <c r="I10" s="11">
        <f t="shared" ref="I10:J10" si="2">I11+I12</f>
        <v>597200</v>
      </c>
      <c r="J10" s="11">
        <f t="shared" si="2"/>
        <v>612000</v>
      </c>
      <c r="K10" s="39"/>
    </row>
    <row r="11" spans="1:11" ht="35.1" customHeight="1" x14ac:dyDescent="0.25">
      <c r="A11" s="19">
        <v>6361203</v>
      </c>
      <c r="B11" s="104" t="s">
        <v>109</v>
      </c>
      <c r="C11" s="104"/>
      <c r="D11" s="104"/>
      <c r="E11" s="104"/>
      <c r="F11" s="104"/>
      <c r="G11" s="104"/>
      <c r="H11" s="12">
        <v>512000</v>
      </c>
      <c r="I11" s="12">
        <v>524900</v>
      </c>
      <c r="J11" s="12">
        <v>538000</v>
      </c>
      <c r="K11" s="40" t="s">
        <v>178</v>
      </c>
    </row>
    <row r="12" spans="1:11" ht="35.1" customHeight="1" x14ac:dyDescent="0.25">
      <c r="A12" s="19">
        <v>6361303</v>
      </c>
      <c r="B12" s="104" t="s">
        <v>110</v>
      </c>
      <c r="C12" s="104"/>
      <c r="D12" s="104"/>
      <c r="E12" s="104"/>
      <c r="F12" s="104"/>
      <c r="G12" s="104"/>
      <c r="H12" s="12">
        <v>70600</v>
      </c>
      <c r="I12" s="12">
        <v>72300</v>
      </c>
      <c r="J12" s="12">
        <v>74000</v>
      </c>
      <c r="K12" s="30" t="s">
        <v>177</v>
      </c>
    </row>
    <row r="13" spans="1:11" ht="20.100000000000001" customHeight="1" x14ac:dyDescent="0.25">
      <c r="A13" s="34" t="s">
        <v>3</v>
      </c>
      <c r="B13" s="97" t="s">
        <v>127</v>
      </c>
      <c r="C13" s="97"/>
      <c r="D13" s="97"/>
      <c r="E13" s="97"/>
      <c r="F13" s="97"/>
      <c r="G13" s="97"/>
      <c r="H13" s="11">
        <f>H14</f>
        <v>0</v>
      </c>
      <c r="I13" s="11">
        <f t="shared" ref="I13:J13" si="3">I14</f>
        <v>0</v>
      </c>
      <c r="J13" s="11">
        <f t="shared" si="3"/>
        <v>0</v>
      </c>
      <c r="K13" s="39"/>
    </row>
    <row r="14" spans="1:11" ht="39.950000000000003" customHeight="1" x14ac:dyDescent="0.25">
      <c r="A14" s="29">
        <v>6381108</v>
      </c>
      <c r="B14" s="98" t="s">
        <v>139</v>
      </c>
      <c r="C14" s="98"/>
      <c r="D14" s="98"/>
      <c r="E14" s="98"/>
      <c r="F14" s="98"/>
      <c r="G14" s="98"/>
      <c r="H14" s="28"/>
      <c r="I14" s="28"/>
      <c r="J14" s="28"/>
      <c r="K14" s="30" t="s">
        <v>179</v>
      </c>
    </row>
    <row r="15" spans="1:11" ht="20.100000000000001" customHeight="1" x14ac:dyDescent="0.25">
      <c r="A15" s="88" t="s">
        <v>3</v>
      </c>
      <c r="B15" s="97" t="s">
        <v>187</v>
      </c>
      <c r="C15" s="97"/>
      <c r="D15" s="97"/>
      <c r="E15" s="97"/>
      <c r="F15" s="97"/>
      <c r="G15" s="97"/>
      <c r="H15" s="11">
        <f>H16</f>
        <v>40000</v>
      </c>
      <c r="I15" s="11">
        <f t="shared" ref="I15:J15" si="4">I16</f>
        <v>0</v>
      </c>
      <c r="J15" s="11">
        <f t="shared" si="4"/>
        <v>0</v>
      </c>
      <c r="K15" s="39"/>
    </row>
    <row r="16" spans="1:11" ht="20.100000000000001" customHeight="1" x14ac:dyDescent="0.25">
      <c r="A16" s="29">
        <v>72313</v>
      </c>
      <c r="B16" s="98" t="s">
        <v>186</v>
      </c>
      <c r="C16" s="98"/>
      <c r="D16" s="98"/>
      <c r="E16" s="98"/>
      <c r="F16" s="98"/>
      <c r="G16" s="98"/>
      <c r="H16" s="28">
        <v>40000</v>
      </c>
      <c r="I16" s="28">
        <v>0</v>
      </c>
      <c r="J16" s="28">
        <v>0</v>
      </c>
      <c r="K16" s="30"/>
    </row>
    <row r="17" spans="2:11" ht="20.100000000000001" customHeight="1" x14ac:dyDescent="0.25"/>
    <row r="18" spans="2:11" ht="20.100000000000001" customHeight="1" x14ac:dyDescent="0.25">
      <c r="E18" s="96" t="s">
        <v>165</v>
      </c>
      <c r="F18" s="96"/>
      <c r="G18" s="96"/>
      <c r="H18" s="95" t="s">
        <v>105</v>
      </c>
      <c r="I18" s="95"/>
      <c r="J18" s="95"/>
    </row>
    <row r="19" spans="2:11" ht="45" customHeight="1" x14ac:dyDescent="0.25">
      <c r="B19" s="99" t="s">
        <v>104</v>
      </c>
      <c r="C19" s="99"/>
      <c r="D19" s="99"/>
      <c r="E19" s="99" t="s">
        <v>108</v>
      </c>
      <c r="F19" s="99"/>
      <c r="G19" s="99"/>
      <c r="H19" s="95" t="s">
        <v>105</v>
      </c>
      <c r="I19" s="95"/>
      <c r="J19" s="95"/>
      <c r="K19" s="61"/>
    </row>
    <row r="20" spans="2:11" x14ac:dyDescent="0.25">
      <c r="B20" s="15"/>
      <c r="C20" s="15"/>
      <c r="D20" s="15"/>
      <c r="E20" s="15"/>
      <c r="F20" s="15"/>
      <c r="G20" s="15"/>
      <c r="H20" s="16"/>
      <c r="I20" s="16"/>
      <c r="J20" s="16"/>
      <c r="K20" s="16"/>
    </row>
    <row r="21" spans="2:11" ht="45" customHeight="1" x14ac:dyDescent="0.25">
      <c r="B21" s="99" t="s">
        <v>106</v>
      </c>
      <c r="C21" s="99"/>
      <c r="D21" s="99"/>
      <c r="E21" s="99" t="s">
        <v>173</v>
      </c>
      <c r="F21" s="99"/>
      <c r="G21" s="99"/>
      <c r="H21" s="95" t="s">
        <v>105</v>
      </c>
      <c r="I21" s="95"/>
      <c r="J21" s="95"/>
      <c r="K21" s="57" t="s">
        <v>107</v>
      </c>
    </row>
    <row r="22" spans="2:11" x14ac:dyDescent="0.25">
      <c r="B22" s="15"/>
      <c r="C22" s="15"/>
      <c r="D22" s="15"/>
      <c r="E22" s="15"/>
      <c r="F22" s="15"/>
      <c r="G22" s="15"/>
      <c r="H22" s="16"/>
      <c r="I22" s="16"/>
      <c r="J22" s="16"/>
      <c r="K22" s="16"/>
    </row>
    <row r="23" spans="2:11" x14ac:dyDescent="0.25">
      <c r="B23" s="15"/>
      <c r="C23" s="15"/>
      <c r="D23" s="15"/>
      <c r="E23" s="15"/>
      <c r="F23" s="15"/>
      <c r="G23" s="15"/>
      <c r="H23" s="16"/>
      <c r="I23" s="16"/>
      <c r="J23" s="16"/>
      <c r="K23" s="16"/>
    </row>
    <row r="24" spans="2:11" x14ac:dyDescent="0.25">
      <c r="B24" s="15"/>
      <c r="C24" s="15"/>
      <c r="D24" s="15"/>
      <c r="E24" s="17"/>
      <c r="F24" s="15"/>
      <c r="G24" s="15"/>
      <c r="H24" s="16"/>
      <c r="I24" s="16"/>
      <c r="J24" s="16"/>
      <c r="K24" s="16"/>
    </row>
  </sheetData>
  <mergeCells count="24">
    <mergeCell ref="A1:K1"/>
    <mergeCell ref="A2:K2"/>
    <mergeCell ref="A5:G5"/>
    <mergeCell ref="A6:G6"/>
    <mergeCell ref="B12:G12"/>
    <mergeCell ref="B7:G7"/>
    <mergeCell ref="B8:G8"/>
    <mergeCell ref="B10:G10"/>
    <mergeCell ref="B11:G11"/>
    <mergeCell ref="A4:K4"/>
    <mergeCell ref="A3:K3"/>
    <mergeCell ref="B9:G9"/>
    <mergeCell ref="H21:J21"/>
    <mergeCell ref="H19:J19"/>
    <mergeCell ref="E18:G18"/>
    <mergeCell ref="H18:J18"/>
    <mergeCell ref="B13:G13"/>
    <mergeCell ref="B14:G14"/>
    <mergeCell ref="B21:D21"/>
    <mergeCell ref="E21:G21"/>
    <mergeCell ref="B19:D19"/>
    <mergeCell ref="E19:G19"/>
    <mergeCell ref="B15:G15"/>
    <mergeCell ref="B16:G16"/>
  </mergeCells>
  <pageMargins left="0.7" right="0.7" top="0.75" bottom="0.75" header="0.3" footer="0.3"/>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tabSelected="1" topLeftCell="A4" zoomScaleNormal="100" workbookViewId="0">
      <selection activeCell="J16" sqref="J16"/>
    </sheetView>
  </sheetViews>
  <sheetFormatPr defaultColWidth="9.140625" defaultRowHeight="14.25" x14ac:dyDescent="0.25"/>
  <cols>
    <col min="1" max="1" width="12.5703125" style="46" customWidth="1"/>
    <col min="2" max="6" width="9.140625" style="2"/>
    <col min="7" max="7" width="9.140625" style="2" customWidth="1"/>
    <col min="8" max="8" width="12.85546875" style="4" customWidth="1"/>
    <col min="9" max="9" width="12.7109375" style="4" customWidth="1"/>
    <col min="10" max="10" width="12.85546875" style="4" customWidth="1"/>
    <col min="11" max="11" width="33.85546875" style="56" customWidth="1"/>
    <col min="12" max="16384" width="9.140625" style="1"/>
  </cols>
  <sheetData>
    <row r="1" spans="1:11" ht="20.100000000000001" customHeight="1" x14ac:dyDescent="0.25">
      <c r="A1" s="100" t="s">
        <v>103</v>
      </c>
      <c r="B1" s="100"/>
      <c r="C1" s="100"/>
      <c r="D1" s="100"/>
      <c r="E1" s="100"/>
      <c r="F1" s="100"/>
      <c r="G1" s="100"/>
      <c r="H1" s="100"/>
      <c r="I1" s="100"/>
      <c r="J1" s="100"/>
      <c r="K1" s="100"/>
    </row>
    <row r="2" spans="1:11" ht="20.100000000000001" customHeight="1" x14ac:dyDescent="0.25">
      <c r="A2" s="101" t="s">
        <v>157</v>
      </c>
      <c r="B2" s="101"/>
      <c r="C2" s="101"/>
      <c r="D2" s="101"/>
      <c r="E2" s="101"/>
      <c r="F2" s="101"/>
      <c r="G2" s="101"/>
      <c r="H2" s="101"/>
      <c r="I2" s="101"/>
      <c r="J2" s="101"/>
      <c r="K2" s="101"/>
    </row>
    <row r="3" spans="1:11" ht="20.100000000000001" customHeight="1" x14ac:dyDescent="0.25">
      <c r="A3" s="108" t="s">
        <v>116</v>
      </c>
      <c r="B3" s="108"/>
      <c r="C3" s="108"/>
      <c r="D3" s="108"/>
      <c r="E3" s="108"/>
      <c r="F3" s="108"/>
      <c r="G3" s="108"/>
      <c r="H3" s="108"/>
      <c r="I3" s="108"/>
      <c r="J3" s="108"/>
      <c r="K3" s="108"/>
    </row>
    <row r="4" spans="1:11" ht="20.100000000000001" customHeight="1" x14ac:dyDescent="0.25">
      <c r="A4" s="131"/>
      <c r="B4" s="131"/>
      <c r="C4" s="131"/>
      <c r="D4" s="131"/>
      <c r="E4" s="131"/>
      <c r="F4" s="131"/>
      <c r="G4" s="131"/>
      <c r="H4" s="131"/>
      <c r="I4" s="131"/>
      <c r="J4" s="131"/>
      <c r="K4" s="131"/>
    </row>
    <row r="5" spans="1:11" ht="20.100000000000001" customHeight="1" x14ac:dyDescent="0.25">
      <c r="A5" s="102" t="s">
        <v>102</v>
      </c>
      <c r="B5" s="102"/>
      <c r="C5" s="102"/>
      <c r="D5" s="102"/>
      <c r="E5" s="102"/>
      <c r="F5" s="102"/>
      <c r="G5" s="102"/>
      <c r="H5" s="5" t="s">
        <v>154</v>
      </c>
      <c r="I5" s="5" t="s">
        <v>155</v>
      </c>
      <c r="J5" s="5" t="s">
        <v>156</v>
      </c>
      <c r="K5" s="6" t="s">
        <v>114</v>
      </c>
    </row>
    <row r="6" spans="1:11" ht="20.100000000000001" customHeight="1" x14ac:dyDescent="0.25">
      <c r="A6" s="103" t="s">
        <v>111</v>
      </c>
      <c r="B6" s="103"/>
      <c r="C6" s="103"/>
      <c r="D6" s="103"/>
      <c r="E6" s="103"/>
      <c r="F6" s="103"/>
      <c r="G6" s="103"/>
      <c r="H6" s="7">
        <f>H7</f>
        <v>1940165</v>
      </c>
      <c r="I6" s="7">
        <f t="shared" ref="I6:J6" si="0">I7</f>
        <v>1739600</v>
      </c>
      <c r="J6" s="7">
        <f t="shared" si="0"/>
        <v>1597900</v>
      </c>
      <c r="K6" s="47"/>
    </row>
    <row r="7" spans="1:11" ht="20.100000000000001" customHeight="1" x14ac:dyDescent="0.25">
      <c r="A7" s="41" t="s">
        <v>0</v>
      </c>
      <c r="B7" s="130" t="s">
        <v>146</v>
      </c>
      <c r="C7" s="130"/>
      <c r="D7" s="130"/>
      <c r="E7" s="130"/>
      <c r="F7" s="130"/>
      <c r="G7" s="130"/>
      <c r="H7" s="8">
        <f>H8</f>
        <v>1940165</v>
      </c>
      <c r="I7" s="8">
        <f t="shared" ref="I7:J7" si="1">I8</f>
        <v>1739600</v>
      </c>
      <c r="J7" s="8">
        <f t="shared" si="1"/>
        <v>1597900</v>
      </c>
      <c r="K7" s="48"/>
    </row>
    <row r="8" spans="1:11" ht="30" customHeight="1" x14ac:dyDescent="0.25">
      <c r="A8" s="42" t="s">
        <v>1</v>
      </c>
      <c r="B8" s="129" t="s">
        <v>147</v>
      </c>
      <c r="C8" s="129"/>
      <c r="D8" s="129"/>
      <c r="E8" s="129"/>
      <c r="F8" s="129"/>
      <c r="G8" s="129"/>
      <c r="H8" s="9">
        <f>H9+H29+H71+H96+H99+H108+H117+H126+H129</f>
        <v>1940165</v>
      </c>
      <c r="I8" s="9">
        <f>I9+I29+I71+I96+I99+I108+I117+I126+I129</f>
        <v>1739600</v>
      </c>
      <c r="J8" s="9">
        <f>J9+J29+J71+J96+J99+J108+J117+J126+J129</f>
        <v>1597900</v>
      </c>
      <c r="K8" s="49"/>
    </row>
    <row r="9" spans="1:11" ht="20.100000000000001" customHeight="1" x14ac:dyDescent="0.25">
      <c r="A9" s="43" t="s">
        <v>2</v>
      </c>
      <c r="B9" s="127" t="s">
        <v>148</v>
      </c>
      <c r="C9" s="127"/>
      <c r="D9" s="127"/>
      <c r="E9" s="127"/>
      <c r="F9" s="127"/>
      <c r="G9" s="127"/>
      <c r="H9" s="10">
        <f>H10+H17+H19</f>
        <v>447500</v>
      </c>
      <c r="I9" s="10">
        <f t="shared" ref="I9:J9" si="2">I10+I17+I19</f>
        <v>459200</v>
      </c>
      <c r="J9" s="10">
        <f t="shared" si="2"/>
        <v>469800</v>
      </c>
      <c r="K9" s="50"/>
    </row>
    <row r="10" spans="1:11" ht="20.100000000000001" customHeight="1" x14ac:dyDescent="0.25">
      <c r="A10" s="44" t="s">
        <v>145</v>
      </c>
      <c r="B10" s="105" t="s">
        <v>4</v>
      </c>
      <c r="C10" s="105"/>
      <c r="D10" s="105"/>
      <c r="E10" s="105"/>
      <c r="F10" s="105"/>
      <c r="G10" s="105"/>
      <c r="H10" s="11">
        <f>SUM(H11:H16)</f>
        <v>295700</v>
      </c>
      <c r="I10" s="11">
        <f t="shared" ref="I10:J10" si="3">SUM(I11:I16)</f>
        <v>303600</v>
      </c>
      <c r="J10" s="11">
        <f t="shared" si="3"/>
        <v>310400</v>
      </c>
      <c r="K10" s="39"/>
    </row>
    <row r="11" spans="1:11" ht="18" customHeight="1" x14ac:dyDescent="0.25">
      <c r="A11" s="36" t="s">
        <v>5</v>
      </c>
      <c r="B11" s="104" t="s">
        <v>6</v>
      </c>
      <c r="C11" s="104"/>
      <c r="D11" s="104"/>
      <c r="E11" s="104"/>
      <c r="F11" s="104"/>
      <c r="G11" s="104"/>
      <c r="H11" s="12">
        <v>192800</v>
      </c>
      <c r="I11" s="12">
        <v>198000</v>
      </c>
      <c r="J11" s="12">
        <v>202100</v>
      </c>
      <c r="K11" s="30"/>
    </row>
    <row r="12" spans="1:11" ht="18" customHeight="1" x14ac:dyDescent="0.25">
      <c r="A12" s="36" t="s">
        <v>7</v>
      </c>
      <c r="B12" s="104" t="s">
        <v>8</v>
      </c>
      <c r="C12" s="104"/>
      <c r="D12" s="104"/>
      <c r="E12" s="104"/>
      <c r="F12" s="104"/>
      <c r="G12" s="104"/>
      <c r="H12" s="12">
        <v>10500</v>
      </c>
      <c r="I12" s="12">
        <v>10800</v>
      </c>
      <c r="J12" s="12">
        <v>11100</v>
      </c>
      <c r="K12" s="40"/>
    </row>
    <row r="13" spans="1:11" ht="18" customHeight="1" x14ac:dyDescent="0.25">
      <c r="A13" s="36" t="s">
        <v>9</v>
      </c>
      <c r="B13" s="104" t="s">
        <v>10</v>
      </c>
      <c r="C13" s="104"/>
      <c r="D13" s="104"/>
      <c r="E13" s="104"/>
      <c r="F13" s="104"/>
      <c r="G13" s="104"/>
      <c r="H13" s="12">
        <v>47500</v>
      </c>
      <c r="I13" s="12">
        <v>48700</v>
      </c>
      <c r="J13" s="12">
        <v>49900</v>
      </c>
      <c r="K13" s="30"/>
    </row>
    <row r="14" spans="1:11" ht="18" customHeight="1" x14ac:dyDescent="0.25">
      <c r="A14" s="36" t="s">
        <v>11</v>
      </c>
      <c r="B14" s="104" t="s">
        <v>12</v>
      </c>
      <c r="C14" s="104"/>
      <c r="D14" s="104"/>
      <c r="E14" s="104"/>
      <c r="F14" s="104"/>
      <c r="G14" s="104"/>
      <c r="H14" s="12">
        <v>34600</v>
      </c>
      <c r="I14" s="12">
        <v>35500</v>
      </c>
      <c r="J14" s="12">
        <v>36400</v>
      </c>
      <c r="K14" s="30"/>
    </row>
    <row r="15" spans="1:11" ht="18" customHeight="1" x14ac:dyDescent="0.25">
      <c r="A15" s="36" t="s">
        <v>13</v>
      </c>
      <c r="B15" s="104" t="s">
        <v>14</v>
      </c>
      <c r="C15" s="104"/>
      <c r="D15" s="104"/>
      <c r="E15" s="104"/>
      <c r="F15" s="104"/>
      <c r="G15" s="104"/>
      <c r="H15" s="12">
        <v>4100</v>
      </c>
      <c r="I15" s="12">
        <v>4200</v>
      </c>
      <c r="J15" s="12">
        <v>4300</v>
      </c>
      <c r="K15" s="30"/>
    </row>
    <row r="16" spans="1:11" ht="18" customHeight="1" x14ac:dyDescent="0.25">
      <c r="A16" s="36" t="s">
        <v>15</v>
      </c>
      <c r="B16" s="104" t="s">
        <v>16</v>
      </c>
      <c r="C16" s="104"/>
      <c r="D16" s="104"/>
      <c r="E16" s="104"/>
      <c r="F16" s="104"/>
      <c r="G16" s="104"/>
      <c r="H16" s="12">
        <v>6200</v>
      </c>
      <c r="I16" s="12">
        <v>6400</v>
      </c>
      <c r="J16" s="12">
        <v>6600</v>
      </c>
      <c r="K16" s="30"/>
    </row>
    <row r="17" spans="1:11" ht="35.1" customHeight="1" x14ac:dyDescent="0.25">
      <c r="A17" s="44" t="s">
        <v>145</v>
      </c>
      <c r="B17" s="105" t="s">
        <v>17</v>
      </c>
      <c r="C17" s="105"/>
      <c r="D17" s="105"/>
      <c r="E17" s="105"/>
      <c r="F17" s="105"/>
      <c r="G17" s="105"/>
      <c r="H17" s="11">
        <f>H18</f>
        <v>30000</v>
      </c>
      <c r="I17" s="11">
        <f t="shared" ref="I17:J17" si="4">I18</f>
        <v>30800</v>
      </c>
      <c r="J17" s="11">
        <f t="shared" si="4"/>
        <v>31600</v>
      </c>
      <c r="K17" s="39"/>
    </row>
    <row r="18" spans="1:11" ht="18" customHeight="1" x14ac:dyDescent="0.25">
      <c r="A18" s="36" t="s">
        <v>18</v>
      </c>
      <c r="B18" s="104" t="s">
        <v>19</v>
      </c>
      <c r="C18" s="104"/>
      <c r="D18" s="104"/>
      <c r="E18" s="104"/>
      <c r="F18" s="104"/>
      <c r="G18" s="104"/>
      <c r="H18" s="12">
        <v>30000</v>
      </c>
      <c r="I18" s="12">
        <v>30800</v>
      </c>
      <c r="J18" s="12">
        <v>31600</v>
      </c>
      <c r="K18" s="30"/>
    </row>
    <row r="19" spans="1:11" ht="45" customHeight="1" x14ac:dyDescent="0.25">
      <c r="A19" s="44" t="s">
        <v>145</v>
      </c>
      <c r="B19" s="105" t="s">
        <v>20</v>
      </c>
      <c r="C19" s="105"/>
      <c r="D19" s="105"/>
      <c r="E19" s="105"/>
      <c r="F19" s="105"/>
      <c r="G19" s="105"/>
      <c r="H19" s="11">
        <f>SUM(H20:H28)</f>
        <v>121800</v>
      </c>
      <c r="I19" s="11">
        <f>SUM(I20:I28)</f>
        <v>124800</v>
      </c>
      <c r="J19" s="11">
        <f>SUM(J20:J28)</f>
        <v>127800</v>
      </c>
      <c r="K19" s="39"/>
    </row>
    <row r="20" spans="1:11" ht="18" customHeight="1" x14ac:dyDescent="0.25">
      <c r="A20" s="36" t="s">
        <v>5</v>
      </c>
      <c r="B20" s="104" t="s">
        <v>6</v>
      </c>
      <c r="C20" s="104"/>
      <c r="D20" s="104"/>
      <c r="E20" s="104"/>
      <c r="F20" s="104"/>
      <c r="G20" s="104"/>
      <c r="H20" s="12">
        <v>47400</v>
      </c>
      <c r="I20" s="12">
        <v>48600</v>
      </c>
      <c r="J20" s="12">
        <v>49800</v>
      </c>
      <c r="K20" s="30"/>
    </row>
    <row r="21" spans="1:11" ht="18" customHeight="1" x14ac:dyDescent="0.25">
      <c r="A21" s="36" t="s">
        <v>7</v>
      </c>
      <c r="B21" s="104" t="s">
        <v>8</v>
      </c>
      <c r="C21" s="104"/>
      <c r="D21" s="104"/>
      <c r="E21" s="104"/>
      <c r="F21" s="104"/>
      <c r="G21" s="104"/>
      <c r="H21" s="12">
        <v>2000</v>
      </c>
      <c r="I21" s="12">
        <v>2000</v>
      </c>
      <c r="J21" s="12">
        <v>2000</v>
      </c>
      <c r="K21" s="30"/>
    </row>
    <row r="22" spans="1:11" ht="18" customHeight="1" x14ac:dyDescent="0.25">
      <c r="A22" s="36" t="s">
        <v>9</v>
      </c>
      <c r="B22" s="104" t="s">
        <v>10</v>
      </c>
      <c r="C22" s="104"/>
      <c r="D22" s="104"/>
      <c r="E22" s="104"/>
      <c r="F22" s="104"/>
      <c r="G22" s="104"/>
      <c r="H22" s="12">
        <v>11700</v>
      </c>
      <c r="I22" s="12">
        <v>12000</v>
      </c>
      <c r="J22" s="12">
        <v>12300</v>
      </c>
      <c r="K22" s="30"/>
    </row>
    <row r="23" spans="1:11" ht="18" customHeight="1" x14ac:dyDescent="0.25">
      <c r="A23" s="36" t="s">
        <v>11</v>
      </c>
      <c r="B23" s="104" t="s">
        <v>12</v>
      </c>
      <c r="C23" s="104"/>
      <c r="D23" s="104"/>
      <c r="E23" s="104"/>
      <c r="F23" s="104"/>
      <c r="G23" s="104"/>
      <c r="H23" s="12">
        <v>8500</v>
      </c>
      <c r="I23" s="12">
        <v>8700</v>
      </c>
      <c r="J23" s="12">
        <v>8900</v>
      </c>
      <c r="K23" s="30"/>
    </row>
    <row r="24" spans="1:11" ht="18" customHeight="1" x14ac:dyDescent="0.25">
      <c r="A24" s="36" t="s">
        <v>21</v>
      </c>
      <c r="B24" s="104" t="s">
        <v>22</v>
      </c>
      <c r="C24" s="104"/>
      <c r="D24" s="104"/>
      <c r="E24" s="104"/>
      <c r="F24" s="104"/>
      <c r="G24" s="104"/>
      <c r="H24" s="12">
        <v>1000</v>
      </c>
      <c r="I24" s="12">
        <v>1000</v>
      </c>
      <c r="J24" s="12">
        <v>1000</v>
      </c>
      <c r="K24" s="30"/>
    </row>
    <row r="25" spans="1:11" ht="18" customHeight="1" x14ac:dyDescent="0.25">
      <c r="A25" s="36">
        <v>32111</v>
      </c>
      <c r="B25" s="124" t="s">
        <v>29</v>
      </c>
      <c r="C25" s="125"/>
      <c r="D25" s="125"/>
      <c r="E25" s="125"/>
      <c r="F25" s="125"/>
      <c r="G25" s="126"/>
      <c r="H25" s="12">
        <v>8000</v>
      </c>
      <c r="I25" s="12">
        <v>8200</v>
      </c>
      <c r="J25" s="12">
        <v>8400</v>
      </c>
      <c r="K25" s="30"/>
    </row>
    <row r="26" spans="1:11" ht="18" customHeight="1" x14ac:dyDescent="0.25">
      <c r="A26" s="36">
        <v>32219</v>
      </c>
      <c r="B26" s="124" t="s">
        <v>99</v>
      </c>
      <c r="C26" s="125"/>
      <c r="D26" s="125"/>
      <c r="E26" s="125"/>
      <c r="F26" s="125"/>
      <c r="G26" s="126"/>
      <c r="H26" s="12">
        <v>23200</v>
      </c>
      <c r="I26" s="12">
        <v>23800</v>
      </c>
      <c r="J26" s="12">
        <v>24400</v>
      </c>
      <c r="K26" s="30"/>
    </row>
    <row r="27" spans="1:11" ht="18" customHeight="1" x14ac:dyDescent="0.25">
      <c r="A27" s="36">
        <v>32399</v>
      </c>
      <c r="B27" s="124" t="s">
        <v>123</v>
      </c>
      <c r="C27" s="125"/>
      <c r="D27" s="125"/>
      <c r="E27" s="125"/>
      <c r="F27" s="125"/>
      <c r="G27" s="126"/>
      <c r="H27" s="12">
        <v>8000</v>
      </c>
      <c r="I27" s="12">
        <v>8200</v>
      </c>
      <c r="J27" s="12">
        <v>8400</v>
      </c>
      <c r="K27" s="30"/>
    </row>
    <row r="28" spans="1:11" ht="18" customHeight="1" x14ac:dyDescent="0.25">
      <c r="A28" s="36">
        <v>42273</v>
      </c>
      <c r="B28" s="104" t="s">
        <v>124</v>
      </c>
      <c r="C28" s="104"/>
      <c r="D28" s="104"/>
      <c r="E28" s="104"/>
      <c r="F28" s="104"/>
      <c r="G28" s="104"/>
      <c r="H28" s="12">
        <v>12000</v>
      </c>
      <c r="I28" s="12">
        <v>12300</v>
      </c>
      <c r="J28" s="12">
        <v>12600</v>
      </c>
      <c r="K28" s="30"/>
    </row>
    <row r="29" spans="1:11" ht="30" customHeight="1" x14ac:dyDescent="0.25">
      <c r="A29" s="43" t="s">
        <v>2</v>
      </c>
      <c r="B29" s="127" t="s">
        <v>149</v>
      </c>
      <c r="C29" s="127"/>
      <c r="D29" s="127"/>
      <c r="E29" s="127"/>
      <c r="F29" s="127"/>
      <c r="G29" s="127"/>
      <c r="H29" s="10">
        <f>H30+H32</f>
        <v>291765</v>
      </c>
      <c r="I29" s="10">
        <f t="shared" ref="I29:J29" si="5">I30+I32</f>
        <v>297600</v>
      </c>
      <c r="J29" s="10">
        <f t="shared" si="5"/>
        <v>303600</v>
      </c>
      <c r="K29" s="50"/>
    </row>
    <row r="30" spans="1:11" ht="20.100000000000001" customHeight="1" x14ac:dyDescent="0.25">
      <c r="A30" s="44" t="s">
        <v>145</v>
      </c>
      <c r="B30" s="105" t="s">
        <v>4</v>
      </c>
      <c r="C30" s="105"/>
      <c r="D30" s="105"/>
      <c r="E30" s="105"/>
      <c r="F30" s="105"/>
      <c r="G30" s="105"/>
      <c r="H30" s="11">
        <f>H31</f>
        <v>42000</v>
      </c>
      <c r="I30" s="11">
        <f t="shared" ref="I30:J30" si="6">I31</f>
        <v>42800</v>
      </c>
      <c r="J30" s="11">
        <f t="shared" si="6"/>
        <v>43600</v>
      </c>
      <c r="K30" s="39"/>
    </row>
    <row r="31" spans="1:11" ht="18" customHeight="1" x14ac:dyDescent="0.25">
      <c r="A31" s="36" t="s">
        <v>25</v>
      </c>
      <c r="B31" s="104" t="s">
        <v>26</v>
      </c>
      <c r="C31" s="104"/>
      <c r="D31" s="104"/>
      <c r="E31" s="104"/>
      <c r="F31" s="104"/>
      <c r="G31" s="104"/>
      <c r="H31" s="12">
        <v>42000</v>
      </c>
      <c r="I31" s="12">
        <v>42800</v>
      </c>
      <c r="J31" s="12">
        <v>43600</v>
      </c>
      <c r="K31" s="30"/>
    </row>
    <row r="32" spans="1:11" ht="30" customHeight="1" x14ac:dyDescent="0.25">
      <c r="A32" s="44" t="s">
        <v>145</v>
      </c>
      <c r="B32" s="105" t="s">
        <v>27</v>
      </c>
      <c r="C32" s="105"/>
      <c r="D32" s="105"/>
      <c r="E32" s="105"/>
      <c r="F32" s="105"/>
      <c r="G32" s="105"/>
      <c r="H32" s="11">
        <f>SUM(H33:H70)</f>
        <v>249765</v>
      </c>
      <c r="I32" s="11">
        <f>SUM(I33:I70)</f>
        <v>254800</v>
      </c>
      <c r="J32" s="11">
        <f>SUM(J33:J70)</f>
        <v>260000</v>
      </c>
      <c r="K32" s="39"/>
    </row>
    <row r="33" spans="1:11" ht="18" customHeight="1" x14ac:dyDescent="0.25">
      <c r="A33" s="36" t="s">
        <v>28</v>
      </c>
      <c r="B33" s="104" t="s">
        <v>29</v>
      </c>
      <c r="C33" s="104"/>
      <c r="D33" s="104"/>
      <c r="E33" s="104"/>
      <c r="F33" s="104"/>
      <c r="G33" s="104"/>
      <c r="H33" s="12">
        <v>8000</v>
      </c>
      <c r="I33" s="12">
        <v>8200</v>
      </c>
      <c r="J33" s="12">
        <v>8400</v>
      </c>
      <c r="K33" s="30"/>
    </row>
    <row r="34" spans="1:11" ht="18" customHeight="1" x14ac:dyDescent="0.25">
      <c r="A34" s="36" t="s">
        <v>30</v>
      </c>
      <c r="B34" s="104" t="s">
        <v>31</v>
      </c>
      <c r="C34" s="104"/>
      <c r="D34" s="104"/>
      <c r="E34" s="104"/>
      <c r="F34" s="104"/>
      <c r="G34" s="104"/>
      <c r="H34" s="12">
        <v>4600</v>
      </c>
      <c r="I34" s="12">
        <v>4700</v>
      </c>
      <c r="J34" s="12">
        <v>4800</v>
      </c>
      <c r="K34" s="30"/>
    </row>
    <row r="35" spans="1:11" ht="18" customHeight="1" x14ac:dyDescent="0.25">
      <c r="A35" s="36" t="s">
        <v>32</v>
      </c>
      <c r="B35" s="104" t="s">
        <v>33</v>
      </c>
      <c r="C35" s="104"/>
      <c r="D35" s="104"/>
      <c r="E35" s="104"/>
      <c r="F35" s="104"/>
      <c r="G35" s="104"/>
      <c r="H35" s="12">
        <v>2000</v>
      </c>
      <c r="I35" s="12">
        <v>2000</v>
      </c>
      <c r="J35" s="12">
        <v>2000</v>
      </c>
      <c r="K35" s="30"/>
    </row>
    <row r="36" spans="1:11" ht="18" customHeight="1" x14ac:dyDescent="0.25">
      <c r="A36" s="36" t="s">
        <v>34</v>
      </c>
      <c r="B36" s="104" t="s">
        <v>35</v>
      </c>
      <c r="C36" s="104"/>
      <c r="D36" s="104"/>
      <c r="E36" s="104"/>
      <c r="F36" s="104"/>
      <c r="G36" s="104"/>
      <c r="H36" s="12">
        <v>1100</v>
      </c>
      <c r="I36" s="12">
        <v>1100</v>
      </c>
      <c r="J36" s="12">
        <v>1100</v>
      </c>
      <c r="K36" s="30"/>
    </row>
    <row r="37" spans="1:11" ht="18" customHeight="1" x14ac:dyDescent="0.25">
      <c r="A37" s="36" t="s">
        <v>36</v>
      </c>
      <c r="B37" s="104" t="s">
        <v>37</v>
      </c>
      <c r="C37" s="104"/>
      <c r="D37" s="104"/>
      <c r="E37" s="104"/>
      <c r="F37" s="104"/>
      <c r="G37" s="104"/>
      <c r="H37" s="12">
        <v>3200</v>
      </c>
      <c r="I37" s="12">
        <v>3300</v>
      </c>
      <c r="J37" s="12">
        <v>3400</v>
      </c>
      <c r="K37" s="30"/>
    </row>
    <row r="38" spans="1:11" ht="18" customHeight="1" x14ac:dyDescent="0.25">
      <c r="A38" s="36" t="s">
        <v>38</v>
      </c>
      <c r="B38" s="104" t="s">
        <v>39</v>
      </c>
      <c r="C38" s="104"/>
      <c r="D38" s="104"/>
      <c r="E38" s="104"/>
      <c r="F38" s="104"/>
      <c r="G38" s="104"/>
      <c r="H38" s="12">
        <v>2400</v>
      </c>
      <c r="I38" s="12">
        <v>2500</v>
      </c>
      <c r="J38" s="12">
        <v>2600</v>
      </c>
      <c r="K38" s="30"/>
    </row>
    <row r="39" spans="1:11" ht="18" customHeight="1" x14ac:dyDescent="0.25">
      <c r="A39" s="36" t="s">
        <v>40</v>
      </c>
      <c r="B39" s="104" t="s">
        <v>41</v>
      </c>
      <c r="C39" s="104"/>
      <c r="D39" s="104"/>
      <c r="E39" s="104"/>
      <c r="F39" s="104"/>
      <c r="G39" s="104"/>
      <c r="H39" s="12">
        <v>600</v>
      </c>
      <c r="I39" s="12">
        <v>600</v>
      </c>
      <c r="J39" s="12">
        <v>600</v>
      </c>
      <c r="K39" s="30"/>
    </row>
    <row r="40" spans="1:11" ht="18" customHeight="1" x14ac:dyDescent="0.25">
      <c r="A40" s="36" t="s">
        <v>42</v>
      </c>
      <c r="B40" s="104" t="s">
        <v>43</v>
      </c>
      <c r="C40" s="104"/>
      <c r="D40" s="104"/>
      <c r="E40" s="104"/>
      <c r="F40" s="104"/>
      <c r="G40" s="104"/>
      <c r="H40" s="12">
        <v>1600</v>
      </c>
      <c r="I40" s="12">
        <v>1600</v>
      </c>
      <c r="J40" s="12">
        <v>1600</v>
      </c>
      <c r="K40" s="30"/>
    </row>
    <row r="41" spans="1:11" ht="18" customHeight="1" x14ac:dyDescent="0.25">
      <c r="A41" s="36" t="s">
        <v>44</v>
      </c>
      <c r="B41" s="104" t="s">
        <v>45</v>
      </c>
      <c r="C41" s="104"/>
      <c r="D41" s="104"/>
      <c r="E41" s="104"/>
      <c r="F41" s="104"/>
      <c r="G41" s="104"/>
      <c r="H41" s="12">
        <v>32700</v>
      </c>
      <c r="I41" s="12">
        <v>33500</v>
      </c>
      <c r="J41" s="12">
        <v>34300</v>
      </c>
      <c r="K41" s="30"/>
    </row>
    <row r="42" spans="1:11" ht="18" customHeight="1" x14ac:dyDescent="0.25">
      <c r="A42" s="36" t="s">
        <v>25</v>
      </c>
      <c r="B42" s="104" t="s">
        <v>26</v>
      </c>
      <c r="C42" s="104"/>
      <c r="D42" s="104"/>
      <c r="E42" s="104"/>
      <c r="F42" s="104"/>
      <c r="G42" s="104"/>
      <c r="H42" s="12">
        <v>31765</v>
      </c>
      <c r="I42" s="12">
        <v>31900</v>
      </c>
      <c r="J42" s="12">
        <v>31900</v>
      </c>
      <c r="K42" s="30"/>
    </row>
    <row r="43" spans="1:11" ht="18" customHeight="1" x14ac:dyDescent="0.25">
      <c r="A43" s="36" t="s">
        <v>46</v>
      </c>
      <c r="B43" s="104" t="s">
        <v>47</v>
      </c>
      <c r="C43" s="104"/>
      <c r="D43" s="104"/>
      <c r="E43" s="104"/>
      <c r="F43" s="104"/>
      <c r="G43" s="104"/>
      <c r="H43" s="12">
        <v>1300</v>
      </c>
      <c r="I43" s="12">
        <v>1300</v>
      </c>
      <c r="J43" s="12">
        <v>1300</v>
      </c>
      <c r="K43" s="30"/>
    </row>
    <row r="44" spans="1:11" ht="18" customHeight="1" x14ac:dyDescent="0.25">
      <c r="A44" s="36" t="s">
        <v>48</v>
      </c>
      <c r="B44" s="104" t="s">
        <v>49</v>
      </c>
      <c r="C44" s="104"/>
      <c r="D44" s="104"/>
      <c r="E44" s="104"/>
      <c r="F44" s="104"/>
      <c r="G44" s="104"/>
      <c r="H44" s="12">
        <v>2000</v>
      </c>
      <c r="I44" s="12">
        <v>2000</v>
      </c>
      <c r="J44" s="12">
        <v>2000</v>
      </c>
      <c r="K44" s="30"/>
    </row>
    <row r="45" spans="1:11" ht="18" customHeight="1" x14ac:dyDescent="0.25">
      <c r="A45" s="36" t="s">
        <v>50</v>
      </c>
      <c r="B45" s="104" t="s">
        <v>51</v>
      </c>
      <c r="C45" s="104"/>
      <c r="D45" s="104"/>
      <c r="E45" s="104"/>
      <c r="F45" s="104"/>
      <c r="G45" s="104"/>
      <c r="H45" s="12">
        <v>700</v>
      </c>
      <c r="I45" s="12">
        <v>700</v>
      </c>
      <c r="J45" s="12">
        <v>700</v>
      </c>
      <c r="K45" s="30"/>
    </row>
    <row r="46" spans="1:11" ht="18" customHeight="1" x14ac:dyDescent="0.25">
      <c r="A46" s="36" t="s">
        <v>52</v>
      </c>
      <c r="B46" s="104" t="s">
        <v>53</v>
      </c>
      <c r="C46" s="104"/>
      <c r="D46" s="104"/>
      <c r="E46" s="104"/>
      <c r="F46" s="104"/>
      <c r="G46" s="104"/>
      <c r="H46" s="12">
        <v>2400</v>
      </c>
      <c r="I46" s="12">
        <v>2500</v>
      </c>
      <c r="J46" s="12">
        <v>2600</v>
      </c>
      <c r="K46" s="30"/>
    </row>
    <row r="47" spans="1:11" ht="18" customHeight="1" x14ac:dyDescent="0.25">
      <c r="A47" s="36" t="s">
        <v>54</v>
      </c>
      <c r="B47" s="104" t="s">
        <v>55</v>
      </c>
      <c r="C47" s="104"/>
      <c r="D47" s="104"/>
      <c r="E47" s="104"/>
      <c r="F47" s="104"/>
      <c r="G47" s="104"/>
      <c r="H47" s="12">
        <v>1300</v>
      </c>
      <c r="I47" s="12">
        <v>1300</v>
      </c>
      <c r="J47" s="12">
        <v>1300</v>
      </c>
      <c r="K47" s="30"/>
    </row>
    <row r="48" spans="1:11" ht="18" customHeight="1" x14ac:dyDescent="0.25">
      <c r="A48" s="36" t="s">
        <v>56</v>
      </c>
      <c r="B48" s="104" t="s">
        <v>57</v>
      </c>
      <c r="C48" s="104"/>
      <c r="D48" s="104"/>
      <c r="E48" s="104"/>
      <c r="F48" s="104"/>
      <c r="G48" s="104"/>
      <c r="H48" s="12">
        <v>14000</v>
      </c>
      <c r="I48" s="12">
        <v>14400</v>
      </c>
      <c r="J48" s="12">
        <v>14800</v>
      </c>
      <c r="K48" s="30"/>
    </row>
    <row r="49" spans="1:11" ht="18" customHeight="1" x14ac:dyDescent="0.25">
      <c r="A49" s="36" t="s">
        <v>58</v>
      </c>
      <c r="B49" s="104" t="s">
        <v>59</v>
      </c>
      <c r="C49" s="104"/>
      <c r="D49" s="104"/>
      <c r="E49" s="104"/>
      <c r="F49" s="104"/>
      <c r="G49" s="104"/>
      <c r="H49" s="12">
        <v>1600</v>
      </c>
      <c r="I49" s="12">
        <v>1600</v>
      </c>
      <c r="J49" s="12">
        <v>1600</v>
      </c>
      <c r="K49" s="30"/>
    </row>
    <row r="50" spans="1:11" ht="18" customHeight="1" x14ac:dyDescent="0.25">
      <c r="A50" s="36" t="s">
        <v>60</v>
      </c>
      <c r="B50" s="104" t="s">
        <v>61</v>
      </c>
      <c r="C50" s="104"/>
      <c r="D50" s="104"/>
      <c r="E50" s="104"/>
      <c r="F50" s="104"/>
      <c r="G50" s="104"/>
      <c r="H50" s="12">
        <v>12500</v>
      </c>
      <c r="I50" s="12">
        <v>12800</v>
      </c>
      <c r="J50" s="12">
        <v>13100</v>
      </c>
      <c r="K50" s="30"/>
    </row>
    <row r="51" spans="1:11" ht="18" customHeight="1" x14ac:dyDescent="0.25">
      <c r="A51" s="36" t="s">
        <v>62</v>
      </c>
      <c r="B51" s="104" t="s">
        <v>63</v>
      </c>
      <c r="C51" s="104"/>
      <c r="D51" s="104"/>
      <c r="E51" s="104"/>
      <c r="F51" s="104"/>
      <c r="G51" s="104"/>
      <c r="H51" s="12">
        <v>15000</v>
      </c>
      <c r="I51" s="12">
        <v>15400</v>
      </c>
      <c r="J51" s="12">
        <v>15800</v>
      </c>
      <c r="K51" s="30"/>
    </row>
    <row r="52" spans="1:11" ht="18" customHeight="1" x14ac:dyDescent="0.25">
      <c r="A52" s="36" t="s">
        <v>64</v>
      </c>
      <c r="B52" s="104" t="s">
        <v>65</v>
      </c>
      <c r="C52" s="104"/>
      <c r="D52" s="104"/>
      <c r="E52" s="104"/>
      <c r="F52" s="104"/>
      <c r="G52" s="104"/>
      <c r="H52" s="12">
        <v>3000</v>
      </c>
      <c r="I52" s="12">
        <v>3100</v>
      </c>
      <c r="J52" s="12">
        <v>3200</v>
      </c>
      <c r="K52" s="30"/>
    </row>
    <row r="53" spans="1:11" ht="18" customHeight="1" x14ac:dyDescent="0.25">
      <c r="A53" s="36" t="s">
        <v>66</v>
      </c>
      <c r="B53" s="104" t="s">
        <v>67</v>
      </c>
      <c r="C53" s="104"/>
      <c r="D53" s="104"/>
      <c r="E53" s="104"/>
      <c r="F53" s="104"/>
      <c r="G53" s="104"/>
      <c r="H53" s="12">
        <v>17800</v>
      </c>
      <c r="I53" s="12">
        <v>18200</v>
      </c>
      <c r="J53" s="12">
        <v>18700</v>
      </c>
      <c r="K53" s="30"/>
    </row>
    <row r="54" spans="1:11" ht="18" customHeight="1" x14ac:dyDescent="0.25">
      <c r="A54" s="36" t="s">
        <v>68</v>
      </c>
      <c r="B54" s="104" t="s">
        <v>69</v>
      </c>
      <c r="C54" s="104"/>
      <c r="D54" s="104"/>
      <c r="E54" s="104"/>
      <c r="F54" s="104"/>
      <c r="G54" s="104"/>
      <c r="H54" s="12">
        <v>500</v>
      </c>
      <c r="I54" s="12">
        <v>500</v>
      </c>
      <c r="J54" s="12">
        <v>500</v>
      </c>
      <c r="K54" s="30"/>
    </row>
    <row r="55" spans="1:11" ht="18" customHeight="1" x14ac:dyDescent="0.25">
      <c r="A55" s="36" t="s">
        <v>70</v>
      </c>
      <c r="B55" s="104" t="s">
        <v>71</v>
      </c>
      <c r="C55" s="104"/>
      <c r="D55" s="104"/>
      <c r="E55" s="104"/>
      <c r="F55" s="104"/>
      <c r="G55" s="104"/>
      <c r="H55" s="12">
        <v>6100</v>
      </c>
      <c r="I55" s="12">
        <v>6300</v>
      </c>
      <c r="J55" s="12">
        <v>6500</v>
      </c>
      <c r="K55" s="30"/>
    </row>
    <row r="56" spans="1:11" ht="18" customHeight="1" x14ac:dyDescent="0.25">
      <c r="A56" s="36" t="s">
        <v>72</v>
      </c>
      <c r="B56" s="104" t="s">
        <v>73</v>
      </c>
      <c r="C56" s="104"/>
      <c r="D56" s="104"/>
      <c r="E56" s="104"/>
      <c r="F56" s="104"/>
      <c r="G56" s="104"/>
      <c r="H56" s="12">
        <v>5300</v>
      </c>
      <c r="I56" s="12">
        <v>5400</v>
      </c>
      <c r="J56" s="12">
        <v>5600</v>
      </c>
      <c r="K56" s="30"/>
    </row>
    <row r="57" spans="1:11" ht="18" customHeight="1" x14ac:dyDescent="0.25">
      <c r="A57" s="36" t="s">
        <v>74</v>
      </c>
      <c r="B57" s="104" t="s">
        <v>75</v>
      </c>
      <c r="C57" s="104"/>
      <c r="D57" s="104"/>
      <c r="E57" s="104"/>
      <c r="F57" s="104"/>
      <c r="G57" s="104"/>
      <c r="H57" s="12">
        <v>3800</v>
      </c>
      <c r="I57" s="12">
        <v>3900</v>
      </c>
      <c r="J57" s="12">
        <v>4000</v>
      </c>
      <c r="K57" s="30"/>
    </row>
    <row r="58" spans="1:11" ht="18" customHeight="1" x14ac:dyDescent="0.25">
      <c r="A58" s="36" t="s">
        <v>76</v>
      </c>
      <c r="B58" s="104" t="s">
        <v>77</v>
      </c>
      <c r="C58" s="104"/>
      <c r="D58" s="104"/>
      <c r="E58" s="104"/>
      <c r="F58" s="104"/>
      <c r="G58" s="104"/>
      <c r="H58" s="12">
        <v>5000</v>
      </c>
      <c r="I58" s="12">
        <v>5100</v>
      </c>
      <c r="J58" s="12">
        <v>5200</v>
      </c>
      <c r="K58" s="30"/>
    </row>
    <row r="59" spans="1:11" ht="18" customHeight="1" x14ac:dyDescent="0.25">
      <c r="A59" s="36" t="s">
        <v>78</v>
      </c>
      <c r="B59" s="104" t="s">
        <v>79</v>
      </c>
      <c r="C59" s="104"/>
      <c r="D59" s="104"/>
      <c r="E59" s="104"/>
      <c r="F59" s="104"/>
      <c r="G59" s="104"/>
      <c r="H59" s="12">
        <v>1600</v>
      </c>
      <c r="I59" s="12">
        <v>1600</v>
      </c>
      <c r="J59" s="12">
        <v>1600</v>
      </c>
      <c r="K59" s="30"/>
    </row>
    <row r="60" spans="1:11" ht="18" customHeight="1" x14ac:dyDescent="0.25">
      <c r="A60" s="36" t="s">
        <v>80</v>
      </c>
      <c r="B60" s="104" t="s">
        <v>81</v>
      </c>
      <c r="C60" s="104"/>
      <c r="D60" s="104"/>
      <c r="E60" s="104"/>
      <c r="F60" s="104"/>
      <c r="G60" s="104"/>
      <c r="H60" s="12">
        <v>700</v>
      </c>
      <c r="I60" s="12">
        <v>700</v>
      </c>
      <c r="J60" s="12">
        <v>700</v>
      </c>
      <c r="K60" s="30"/>
    </row>
    <row r="61" spans="1:11" ht="18" customHeight="1" x14ac:dyDescent="0.25">
      <c r="A61" s="36" t="s">
        <v>82</v>
      </c>
      <c r="B61" s="104" t="s">
        <v>83</v>
      </c>
      <c r="C61" s="104"/>
      <c r="D61" s="104"/>
      <c r="E61" s="104"/>
      <c r="F61" s="104"/>
      <c r="G61" s="104"/>
      <c r="H61" s="12">
        <v>500</v>
      </c>
      <c r="I61" s="12">
        <v>500</v>
      </c>
      <c r="J61" s="12">
        <v>500</v>
      </c>
      <c r="K61" s="30"/>
    </row>
    <row r="62" spans="1:11" ht="18" customHeight="1" x14ac:dyDescent="0.25">
      <c r="A62" s="36" t="s">
        <v>84</v>
      </c>
      <c r="B62" s="104" t="s">
        <v>85</v>
      </c>
      <c r="C62" s="104"/>
      <c r="D62" s="104"/>
      <c r="E62" s="104"/>
      <c r="F62" s="104"/>
      <c r="G62" s="104"/>
      <c r="H62" s="12">
        <v>5900</v>
      </c>
      <c r="I62" s="12">
        <v>6000</v>
      </c>
      <c r="J62" s="12">
        <v>6100</v>
      </c>
      <c r="K62" s="30"/>
    </row>
    <row r="63" spans="1:11" ht="18" customHeight="1" x14ac:dyDescent="0.25">
      <c r="A63" s="36" t="s">
        <v>86</v>
      </c>
      <c r="B63" s="104" t="s">
        <v>87</v>
      </c>
      <c r="C63" s="104"/>
      <c r="D63" s="104"/>
      <c r="E63" s="104"/>
      <c r="F63" s="104"/>
      <c r="G63" s="104"/>
      <c r="H63" s="12">
        <v>6700</v>
      </c>
      <c r="I63" s="12">
        <v>6900</v>
      </c>
      <c r="J63" s="12">
        <v>7100</v>
      </c>
      <c r="K63" s="30"/>
    </row>
    <row r="64" spans="1:11" ht="18" customHeight="1" x14ac:dyDescent="0.25">
      <c r="A64" s="36" t="s">
        <v>88</v>
      </c>
      <c r="B64" s="104" t="s">
        <v>89</v>
      </c>
      <c r="C64" s="104"/>
      <c r="D64" s="104"/>
      <c r="E64" s="104"/>
      <c r="F64" s="104"/>
      <c r="G64" s="104"/>
      <c r="H64" s="12">
        <v>1100</v>
      </c>
      <c r="I64" s="12">
        <v>1100</v>
      </c>
      <c r="J64" s="12">
        <v>1100</v>
      </c>
      <c r="K64" s="30"/>
    </row>
    <row r="65" spans="1:11" ht="18" customHeight="1" x14ac:dyDescent="0.25">
      <c r="A65" s="36" t="s">
        <v>90</v>
      </c>
      <c r="B65" s="104" t="s">
        <v>91</v>
      </c>
      <c r="C65" s="104"/>
      <c r="D65" s="104"/>
      <c r="E65" s="104"/>
      <c r="F65" s="104"/>
      <c r="G65" s="104"/>
      <c r="H65" s="12">
        <v>600</v>
      </c>
      <c r="I65" s="12">
        <v>600</v>
      </c>
      <c r="J65" s="12">
        <v>600</v>
      </c>
      <c r="K65" s="30"/>
    </row>
    <row r="66" spans="1:11" ht="18" customHeight="1" x14ac:dyDescent="0.25">
      <c r="A66" s="36" t="s">
        <v>23</v>
      </c>
      <c r="B66" s="104" t="s">
        <v>24</v>
      </c>
      <c r="C66" s="104"/>
      <c r="D66" s="104"/>
      <c r="E66" s="104"/>
      <c r="F66" s="104"/>
      <c r="G66" s="104"/>
      <c r="H66" s="12">
        <v>13500</v>
      </c>
      <c r="I66" s="12">
        <v>13800</v>
      </c>
      <c r="J66" s="12">
        <v>14100</v>
      </c>
      <c r="K66" s="30"/>
    </row>
    <row r="67" spans="1:11" ht="18" customHeight="1" x14ac:dyDescent="0.25">
      <c r="A67" s="36" t="s">
        <v>92</v>
      </c>
      <c r="B67" s="104" t="s">
        <v>93</v>
      </c>
      <c r="C67" s="104"/>
      <c r="D67" s="104"/>
      <c r="E67" s="104"/>
      <c r="F67" s="104"/>
      <c r="G67" s="104"/>
      <c r="H67" s="12">
        <v>3400</v>
      </c>
      <c r="I67" s="12">
        <v>3500</v>
      </c>
      <c r="J67" s="12">
        <v>3600</v>
      </c>
      <c r="K67" s="30"/>
    </row>
    <row r="68" spans="1:11" ht="18" customHeight="1" x14ac:dyDescent="0.25">
      <c r="A68" s="36" t="s">
        <v>94</v>
      </c>
      <c r="B68" s="104" t="s">
        <v>95</v>
      </c>
      <c r="C68" s="104"/>
      <c r="D68" s="104"/>
      <c r="E68" s="104"/>
      <c r="F68" s="104"/>
      <c r="G68" s="104"/>
      <c r="H68" s="12">
        <v>500</v>
      </c>
      <c r="I68" s="12">
        <v>500</v>
      </c>
      <c r="J68" s="12">
        <v>500</v>
      </c>
      <c r="K68" s="30"/>
    </row>
    <row r="69" spans="1:11" ht="18" customHeight="1" x14ac:dyDescent="0.25">
      <c r="A69" s="36">
        <v>45111</v>
      </c>
      <c r="B69" s="124" t="s">
        <v>96</v>
      </c>
      <c r="C69" s="125"/>
      <c r="D69" s="125"/>
      <c r="E69" s="125"/>
      <c r="F69" s="125"/>
      <c r="G69" s="126"/>
      <c r="H69" s="12">
        <v>35000</v>
      </c>
      <c r="I69" s="12">
        <v>35700</v>
      </c>
      <c r="J69" s="12">
        <v>36500</v>
      </c>
      <c r="K69" s="40"/>
    </row>
    <row r="70" spans="1:11" ht="18" customHeight="1" x14ac:dyDescent="0.25">
      <c r="A70" s="36"/>
      <c r="B70" s="104"/>
      <c r="C70" s="104"/>
      <c r="D70" s="104"/>
      <c r="E70" s="104"/>
      <c r="F70" s="104"/>
      <c r="G70" s="104"/>
      <c r="H70" s="12"/>
      <c r="I70" s="12"/>
      <c r="J70" s="12"/>
      <c r="K70" s="30"/>
    </row>
    <row r="71" spans="1:11" ht="35.1" customHeight="1" x14ac:dyDescent="0.25">
      <c r="A71" s="43" t="s">
        <v>2</v>
      </c>
      <c r="B71" s="127" t="s">
        <v>150</v>
      </c>
      <c r="C71" s="127"/>
      <c r="D71" s="127"/>
      <c r="E71" s="127"/>
      <c r="F71" s="127"/>
      <c r="G71" s="127"/>
      <c r="H71" s="10">
        <f>H72+H78+H89+H94</f>
        <v>735100</v>
      </c>
      <c r="I71" s="10">
        <f t="shared" ref="I71:J71" si="7">I72+I78+I89+I94</f>
        <v>558600</v>
      </c>
      <c r="J71" s="10">
        <f t="shared" si="7"/>
        <v>572400</v>
      </c>
      <c r="K71" s="50"/>
    </row>
    <row r="72" spans="1:11" ht="20.100000000000001" customHeight="1" x14ac:dyDescent="0.25">
      <c r="A72" s="44" t="s">
        <v>145</v>
      </c>
      <c r="B72" s="105" t="s">
        <v>4</v>
      </c>
      <c r="C72" s="105"/>
      <c r="D72" s="105"/>
      <c r="E72" s="105"/>
      <c r="F72" s="105"/>
      <c r="G72" s="105"/>
      <c r="H72" s="11">
        <f>SUM(H73:H77)</f>
        <v>194300</v>
      </c>
      <c r="I72" s="11">
        <f t="shared" ref="I72:J72" si="8">SUM(I73:I76)</f>
        <v>45400</v>
      </c>
      <c r="J72" s="11">
        <f t="shared" si="8"/>
        <v>46600</v>
      </c>
      <c r="K72" s="39"/>
    </row>
    <row r="73" spans="1:11" ht="18" customHeight="1" x14ac:dyDescent="0.25">
      <c r="A73" s="36" t="s">
        <v>36</v>
      </c>
      <c r="B73" s="104" t="s">
        <v>37</v>
      </c>
      <c r="C73" s="104"/>
      <c r="D73" s="104"/>
      <c r="E73" s="104"/>
      <c r="F73" s="104"/>
      <c r="G73" s="104"/>
      <c r="H73" s="12">
        <v>500</v>
      </c>
      <c r="I73" s="12">
        <v>500</v>
      </c>
      <c r="J73" s="12">
        <v>500</v>
      </c>
      <c r="K73" s="30"/>
    </row>
    <row r="74" spans="1:11" ht="18" customHeight="1" x14ac:dyDescent="0.25">
      <c r="A74" s="36" t="s">
        <v>18</v>
      </c>
      <c r="B74" s="104" t="s">
        <v>19</v>
      </c>
      <c r="C74" s="104"/>
      <c r="D74" s="104"/>
      <c r="E74" s="104"/>
      <c r="F74" s="104"/>
      <c r="G74" s="104"/>
      <c r="H74" s="12">
        <v>10000</v>
      </c>
      <c r="I74" s="12">
        <v>10200</v>
      </c>
      <c r="J74" s="12">
        <v>10500</v>
      </c>
      <c r="K74" s="30"/>
    </row>
    <row r="75" spans="1:11" ht="18" customHeight="1" x14ac:dyDescent="0.25">
      <c r="A75" s="36">
        <v>32372</v>
      </c>
      <c r="B75" s="124" t="s">
        <v>97</v>
      </c>
      <c r="C75" s="125"/>
      <c r="D75" s="125"/>
      <c r="E75" s="125"/>
      <c r="F75" s="125"/>
      <c r="G75" s="126"/>
      <c r="H75" s="12">
        <v>27000</v>
      </c>
      <c r="I75" s="12">
        <v>27700</v>
      </c>
      <c r="J75" s="12">
        <v>28400</v>
      </c>
      <c r="K75" s="30"/>
    </row>
    <row r="76" spans="1:11" ht="18" customHeight="1" x14ac:dyDescent="0.25">
      <c r="A76" s="36">
        <v>32399</v>
      </c>
      <c r="B76" s="124" t="s">
        <v>123</v>
      </c>
      <c r="C76" s="125"/>
      <c r="D76" s="125"/>
      <c r="E76" s="125"/>
      <c r="F76" s="125"/>
      <c r="G76" s="126"/>
      <c r="H76" s="12">
        <v>6800</v>
      </c>
      <c r="I76" s="12">
        <v>7000</v>
      </c>
      <c r="J76" s="12">
        <v>7200</v>
      </c>
      <c r="K76" s="30"/>
    </row>
    <row r="77" spans="1:11" ht="18" customHeight="1" x14ac:dyDescent="0.25">
      <c r="A77" s="87">
        <v>42313</v>
      </c>
      <c r="B77" s="114" t="s">
        <v>186</v>
      </c>
      <c r="C77" s="115"/>
      <c r="D77" s="115"/>
      <c r="E77" s="115"/>
      <c r="F77" s="115"/>
      <c r="G77" s="116"/>
      <c r="H77" s="12">
        <v>150000</v>
      </c>
      <c r="I77" s="12">
        <v>0</v>
      </c>
      <c r="J77" s="12">
        <v>0</v>
      </c>
      <c r="K77" s="30"/>
    </row>
    <row r="78" spans="1:11" ht="35.1" customHeight="1" x14ac:dyDescent="0.25">
      <c r="A78" s="44" t="s">
        <v>145</v>
      </c>
      <c r="B78" s="105" t="s">
        <v>17</v>
      </c>
      <c r="C78" s="105"/>
      <c r="D78" s="105"/>
      <c r="E78" s="105"/>
      <c r="F78" s="105"/>
      <c r="G78" s="105"/>
      <c r="H78" s="11">
        <f>SUM(H79:H88)</f>
        <v>40000</v>
      </c>
      <c r="I78" s="11">
        <f t="shared" ref="I78:J78" si="9">SUM(I79:I88)</f>
        <v>40800</v>
      </c>
      <c r="J78" s="11">
        <f t="shared" si="9"/>
        <v>41600</v>
      </c>
      <c r="K78" s="39"/>
    </row>
    <row r="79" spans="1:11" ht="18" customHeight="1" x14ac:dyDescent="0.25">
      <c r="A79" s="36" t="s">
        <v>18</v>
      </c>
      <c r="B79" s="104" t="s">
        <v>19</v>
      </c>
      <c r="C79" s="104"/>
      <c r="D79" s="104"/>
      <c r="E79" s="104"/>
      <c r="F79" s="104"/>
      <c r="G79" s="104"/>
      <c r="H79" s="12">
        <v>20000</v>
      </c>
      <c r="I79" s="12">
        <v>20500</v>
      </c>
      <c r="J79" s="12">
        <v>21000</v>
      </c>
      <c r="K79" s="30"/>
    </row>
    <row r="80" spans="1:11" ht="18" customHeight="1" x14ac:dyDescent="0.25">
      <c r="A80" s="36" t="s">
        <v>44</v>
      </c>
      <c r="B80" s="104" t="s">
        <v>45</v>
      </c>
      <c r="C80" s="104"/>
      <c r="D80" s="104"/>
      <c r="E80" s="104"/>
      <c r="F80" s="104"/>
      <c r="G80" s="104"/>
      <c r="H80" s="12">
        <v>2000</v>
      </c>
      <c r="I80" s="12">
        <v>2000</v>
      </c>
      <c r="J80" s="12">
        <v>2000</v>
      </c>
      <c r="K80" s="30"/>
    </row>
    <row r="81" spans="1:11" ht="18" customHeight="1" x14ac:dyDescent="0.25">
      <c r="A81" s="36" t="s">
        <v>25</v>
      </c>
      <c r="B81" s="104" t="s">
        <v>26</v>
      </c>
      <c r="C81" s="104"/>
      <c r="D81" s="104"/>
      <c r="E81" s="104"/>
      <c r="F81" s="104"/>
      <c r="G81" s="104"/>
      <c r="H81" s="12">
        <v>2000</v>
      </c>
      <c r="I81" s="12">
        <v>2000</v>
      </c>
      <c r="J81" s="12">
        <v>2000</v>
      </c>
      <c r="K81" s="30"/>
    </row>
    <row r="82" spans="1:11" ht="18" customHeight="1" x14ac:dyDescent="0.25">
      <c r="A82" s="36" t="s">
        <v>56</v>
      </c>
      <c r="B82" s="104" t="s">
        <v>57</v>
      </c>
      <c r="C82" s="104"/>
      <c r="D82" s="104"/>
      <c r="E82" s="104"/>
      <c r="F82" s="104"/>
      <c r="G82" s="104"/>
      <c r="H82" s="12">
        <v>1000</v>
      </c>
      <c r="I82" s="12">
        <v>1000</v>
      </c>
      <c r="J82" s="12">
        <v>1000</v>
      </c>
      <c r="K82" s="30"/>
    </row>
    <row r="83" spans="1:11" ht="18" customHeight="1" x14ac:dyDescent="0.25">
      <c r="A83" s="36" t="s">
        <v>62</v>
      </c>
      <c r="B83" s="104" t="s">
        <v>63</v>
      </c>
      <c r="C83" s="104"/>
      <c r="D83" s="104"/>
      <c r="E83" s="104"/>
      <c r="F83" s="104"/>
      <c r="G83" s="104"/>
      <c r="H83" s="12">
        <v>1000</v>
      </c>
      <c r="I83" s="12">
        <v>1000</v>
      </c>
      <c r="J83" s="12">
        <v>1000</v>
      </c>
      <c r="K83" s="30"/>
    </row>
    <row r="84" spans="1:11" ht="18" customHeight="1" x14ac:dyDescent="0.25">
      <c r="A84" s="36">
        <v>32216</v>
      </c>
      <c r="B84" s="124" t="s">
        <v>128</v>
      </c>
      <c r="C84" s="125"/>
      <c r="D84" s="125"/>
      <c r="E84" s="125"/>
      <c r="F84" s="125"/>
      <c r="G84" s="126"/>
      <c r="H84" s="12">
        <v>1000</v>
      </c>
      <c r="I84" s="12">
        <v>1000</v>
      </c>
      <c r="J84" s="12">
        <v>1000</v>
      </c>
      <c r="K84" s="30"/>
    </row>
    <row r="85" spans="1:11" ht="18" customHeight="1" x14ac:dyDescent="0.25">
      <c r="A85" s="36">
        <v>32219</v>
      </c>
      <c r="B85" s="124" t="s">
        <v>129</v>
      </c>
      <c r="C85" s="125"/>
      <c r="D85" s="125"/>
      <c r="E85" s="125"/>
      <c r="F85" s="125"/>
      <c r="G85" s="126"/>
      <c r="H85" s="12">
        <v>5000</v>
      </c>
      <c r="I85" s="12">
        <v>5100</v>
      </c>
      <c r="J85" s="12">
        <v>5200</v>
      </c>
      <c r="K85" s="30"/>
    </row>
    <row r="86" spans="1:11" ht="18" customHeight="1" x14ac:dyDescent="0.25">
      <c r="A86" s="36">
        <v>32399</v>
      </c>
      <c r="B86" s="124" t="s">
        <v>123</v>
      </c>
      <c r="C86" s="125"/>
      <c r="D86" s="125"/>
      <c r="E86" s="125"/>
      <c r="F86" s="125"/>
      <c r="G86" s="126"/>
      <c r="H86" s="12">
        <v>5000</v>
      </c>
      <c r="I86" s="12">
        <v>5100</v>
      </c>
      <c r="J86" s="12">
        <v>5200</v>
      </c>
      <c r="K86" s="30"/>
    </row>
    <row r="87" spans="1:11" ht="18" customHeight="1" x14ac:dyDescent="0.25">
      <c r="A87" s="36" t="s">
        <v>82</v>
      </c>
      <c r="B87" s="104" t="s">
        <v>83</v>
      </c>
      <c r="C87" s="104"/>
      <c r="D87" s="104"/>
      <c r="E87" s="104"/>
      <c r="F87" s="104"/>
      <c r="G87" s="104"/>
      <c r="H87" s="12">
        <v>500</v>
      </c>
      <c r="I87" s="12">
        <v>500</v>
      </c>
      <c r="J87" s="12">
        <v>500</v>
      </c>
      <c r="K87" s="30"/>
    </row>
    <row r="88" spans="1:11" ht="18" customHeight="1" x14ac:dyDescent="0.25">
      <c r="A88" s="36" t="s">
        <v>23</v>
      </c>
      <c r="B88" s="104" t="s">
        <v>24</v>
      </c>
      <c r="C88" s="104"/>
      <c r="D88" s="104"/>
      <c r="E88" s="104"/>
      <c r="F88" s="104"/>
      <c r="G88" s="104"/>
      <c r="H88" s="12">
        <v>2500</v>
      </c>
      <c r="I88" s="12">
        <v>2600</v>
      </c>
      <c r="J88" s="12">
        <v>2700</v>
      </c>
      <c r="K88" s="30"/>
    </row>
    <row r="89" spans="1:11" ht="45" customHeight="1" x14ac:dyDescent="0.25">
      <c r="A89" s="44" t="s">
        <v>145</v>
      </c>
      <c r="B89" s="105" t="s">
        <v>20</v>
      </c>
      <c r="C89" s="105"/>
      <c r="D89" s="105"/>
      <c r="E89" s="105"/>
      <c r="F89" s="105"/>
      <c r="G89" s="105"/>
      <c r="H89" s="11">
        <f>SUM(H90:H93)</f>
        <v>460800</v>
      </c>
      <c r="I89" s="11">
        <f t="shared" ref="I89:J89" si="10">SUM(I90:I93)</f>
        <v>472400</v>
      </c>
      <c r="J89" s="11">
        <f t="shared" si="10"/>
        <v>484200</v>
      </c>
      <c r="K89" s="39"/>
    </row>
    <row r="90" spans="1:11" ht="18" customHeight="1" x14ac:dyDescent="0.25">
      <c r="A90" s="36" t="s">
        <v>98</v>
      </c>
      <c r="B90" s="104" t="s">
        <v>99</v>
      </c>
      <c r="C90" s="104"/>
      <c r="D90" s="104"/>
      <c r="E90" s="104"/>
      <c r="F90" s="104"/>
      <c r="G90" s="104"/>
      <c r="H90" s="12">
        <v>39700</v>
      </c>
      <c r="I90" s="12">
        <v>40700</v>
      </c>
      <c r="J90" s="12">
        <v>41700</v>
      </c>
      <c r="K90" s="30"/>
    </row>
    <row r="91" spans="1:11" ht="18" customHeight="1" x14ac:dyDescent="0.25">
      <c r="A91" s="36" t="s">
        <v>18</v>
      </c>
      <c r="B91" s="104" t="s">
        <v>19</v>
      </c>
      <c r="C91" s="104"/>
      <c r="D91" s="104"/>
      <c r="E91" s="104"/>
      <c r="F91" s="104"/>
      <c r="G91" s="104"/>
      <c r="H91" s="12">
        <v>58100</v>
      </c>
      <c r="I91" s="12">
        <v>59600</v>
      </c>
      <c r="J91" s="12">
        <v>61100</v>
      </c>
      <c r="K91" s="30"/>
    </row>
    <row r="92" spans="1:11" ht="18" customHeight="1" x14ac:dyDescent="0.25">
      <c r="A92" s="36">
        <v>32319</v>
      </c>
      <c r="B92" s="124" t="s">
        <v>100</v>
      </c>
      <c r="C92" s="125"/>
      <c r="D92" s="125"/>
      <c r="E92" s="125"/>
      <c r="F92" s="125"/>
      <c r="G92" s="126"/>
      <c r="H92" s="12">
        <v>360000</v>
      </c>
      <c r="I92" s="12">
        <v>369000</v>
      </c>
      <c r="J92" s="12">
        <v>378200</v>
      </c>
      <c r="K92" s="30"/>
    </row>
    <row r="93" spans="1:11" ht="18" customHeight="1" x14ac:dyDescent="0.25">
      <c r="A93" s="36">
        <v>42411</v>
      </c>
      <c r="B93" s="104" t="s">
        <v>144</v>
      </c>
      <c r="C93" s="104"/>
      <c r="D93" s="104"/>
      <c r="E93" s="104"/>
      <c r="F93" s="104"/>
      <c r="G93" s="104"/>
      <c r="H93" s="12">
        <v>3000</v>
      </c>
      <c r="I93" s="12">
        <v>3100</v>
      </c>
      <c r="J93" s="12">
        <v>3200</v>
      </c>
      <c r="K93" s="40"/>
    </row>
    <row r="94" spans="1:11" ht="18" customHeight="1" x14ac:dyDescent="0.25">
      <c r="A94" s="44" t="s">
        <v>145</v>
      </c>
      <c r="B94" s="117" t="s">
        <v>187</v>
      </c>
      <c r="C94" s="118"/>
      <c r="D94" s="118"/>
      <c r="E94" s="118"/>
      <c r="F94" s="118"/>
      <c r="G94" s="119"/>
      <c r="H94" s="11">
        <f>H95</f>
        <v>40000</v>
      </c>
      <c r="I94" s="11">
        <f t="shared" ref="I94:J94" si="11">I95</f>
        <v>0</v>
      </c>
      <c r="J94" s="11">
        <f t="shared" si="11"/>
        <v>0</v>
      </c>
      <c r="K94" s="52"/>
    </row>
    <row r="95" spans="1:11" ht="18" customHeight="1" x14ac:dyDescent="0.25">
      <c r="A95" s="91">
        <v>42313</v>
      </c>
      <c r="B95" s="124" t="s">
        <v>186</v>
      </c>
      <c r="C95" s="125"/>
      <c r="D95" s="125"/>
      <c r="E95" s="125"/>
      <c r="F95" s="125"/>
      <c r="G95" s="126"/>
      <c r="H95" s="12">
        <v>40000</v>
      </c>
      <c r="I95" s="12">
        <v>0</v>
      </c>
      <c r="J95" s="12">
        <v>0</v>
      </c>
      <c r="K95" s="40"/>
    </row>
    <row r="96" spans="1:11" ht="20.100000000000001" customHeight="1" x14ac:dyDescent="0.25">
      <c r="A96" s="43" t="s">
        <v>2</v>
      </c>
      <c r="B96" s="128" t="s">
        <v>151</v>
      </c>
      <c r="C96" s="128"/>
      <c r="D96" s="128"/>
      <c r="E96" s="128"/>
      <c r="F96" s="128"/>
      <c r="G96" s="128"/>
      <c r="H96" s="10">
        <f>H97</f>
        <v>2600</v>
      </c>
      <c r="I96" s="10">
        <f t="shared" ref="I96:J96" si="12">I97</f>
        <v>0</v>
      </c>
      <c r="J96" s="10">
        <f t="shared" si="12"/>
        <v>0</v>
      </c>
      <c r="K96" s="51"/>
    </row>
    <row r="97" spans="1:11" ht="39.950000000000003" customHeight="1" x14ac:dyDescent="0.25">
      <c r="A97" s="44" t="s">
        <v>145</v>
      </c>
      <c r="B97" s="105" t="s">
        <v>101</v>
      </c>
      <c r="C97" s="105"/>
      <c r="D97" s="105"/>
      <c r="E97" s="105"/>
      <c r="F97" s="105"/>
      <c r="G97" s="105"/>
      <c r="H97" s="11">
        <f>SUM(H98:H98)</f>
        <v>2600</v>
      </c>
      <c r="I97" s="11">
        <f t="shared" ref="I97:J97" si="13">SUM(I98:I98)</f>
        <v>0</v>
      </c>
      <c r="J97" s="11">
        <f t="shared" si="13"/>
        <v>0</v>
      </c>
      <c r="K97" s="52"/>
    </row>
    <row r="98" spans="1:11" ht="18" customHeight="1" x14ac:dyDescent="0.25">
      <c r="A98" s="36" t="s">
        <v>18</v>
      </c>
      <c r="B98" s="132" t="s">
        <v>19</v>
      </c>
      <c r="C98" s="133"/>
      <c r="D98" s="133"/>
      <c r="E98" s="133"/>
      <c r="F98" s="133"/>
      <c r="G98" s="134"/>
      <c r="H98" s="12">
        <v>2600</v>
      </c>
      <c r="I98" s="33"/>
      <c r="J98" s="33"/>
      <c r="K98" s="53"/>
    </row>
    <row r="99" spans="1:11" ht="20.100000000000001" customHeight="1" x14ac:dyDescent="0.25">
      <c r="A99" s="43" t="s">
        <v>2</v>
      </c>
      <c r="B99" s="127" t="s">
        <v>191</v>
      </c>
      <c r="C99" s="127"/>
      <c r="D99" s="127"/>
      <c r="E99" s="127"/>
      <c r="F99" s="127"/>
      <c r="G99" s="127"/>
      <c r="H99" s="10">
        <f>H100</f>
        <v>252100</v>
      </c>
      <c r="I99" s="10">
        <f t="shared" ref="I99:J99" si="14">I100</f>
        <v>0</v>
      </c>
      <c r="J99" s="10">
        <f t="shared" si="14"/>
        <v>0</v>
      </c>
      <c r="K99" s="50"/>
    </row>
    <row r="100" spans="1:11" ht="30" customHeight="1" x14ac:dyDescent="0.25">
      <c r="A100" s="44" t="s">
        <v>145</v>
      </c>
      <c r="B100" s="105" t="s">
        <v>101</v>
      </c>
      <c r="C100" s="105"/>
      <c r="D100" s="105"/>
      <c r="E100" s="105"/>
      <c r="F100" s="105"/>
      <c r="G100" s="105"/>
      <c r="H100" s="11">
        <f>SUM(H101:H107)</f>
        <v>252100</v>
      </c>
      <c r="I100" s="11">
        <f t="shared" ref="I100:J100" si="15">SUM(I101:I107)</f>
        <v>0</v>
      </c>
      <c r="J100" s="11">
        <f t="shared" si="15"/>
        <v>0</v>
      </c>
      <c r="K100" s="39"/>
    </row>
    <row r="101" spans="1:11" ht="18" customHeight="1" x14ac:dyDescent="0.25">
      <c r="A101" s="36" t="s">
        <v>5</v>
      </c>
      <c r="B101" s="104" t="s">
        <v>6</v>
      </c>
      <c r="C101" s="104"/>
      <c r="D101" s="104"/>
      <c r="E101" s="104"/>
      <c r="F101" s="104"/>
      <c r="G101" s="104"/>
      <c r="H101" s="12">
        <v>158800</v>
      </c>
      <c r="I101" s="12"/>
      <c r="J101" s="12"/>
      <c r="K101" s="30"/>
    </row>
    <row r="102" spans="1:11" ht="18" customHeight="1" x14ac:dyDescent="0.25">
      <c r="A102" s="36" t="s">
        <v>9</v>
      </c>
      <c r="B102" s="104" t="s">
        <v>10</v>
      </c>
      <c r="C102" s="104"/>
      <c r="D102" s="104"/>
      <c r="E102" s="104"/>
      <c r="F102" s="104"/>
      <c r="G102" s="104"/>
      <c r="H102" s="12">
        <v>39700</v>
      </c>
      <c r="I102" s="12"/>
      <c r="J102" s="12"/>
      <c r="K102" s="30"/>
    </row>
    <row r="103" spans="1:11" ht="18" customHeight="1" x14ac:dyDescent="0.25">
      <c r="A103" s="36" t="s">
        <v>11</v>
      </c>
      <c r="B103" s="104" t="s">
        <v>12</v>
      </c>
      <c r="C103" s="104"/>
      <c r="D103" s="104"/>
      <c r="E103" s="104"/>
      <c r="F103" s="104"/>
      <c r="G103" s="104"/>
      <c r="H103" s="12">
        <v>30800</v>
      </c>
      <c r="I103" s="12"/>
      <c r="J103" s="12"/>
      <c r="K103" s="30"/>
    </row>
    <row r="104" spans="1:11" ht="18" customHeight="1" x14ac:dyDescent="0.25">
      <c r="A104" s="36" t="s">
        <v>13</v>
      </c>
      <c r="B104" s="104" t="s">
        <v>14</v>
      </c>
      <c r="C104" s="104"/>
      <c r="D104" s="104"/>
      <c r="E104" s="104"/>
      <c r="F104" s="104"/>
      <c r="G104" s="104"/>
      <c r="H104" s="12">
        <v>3400</v>
      </c>
      <c r="I104" s="12"/>
      <c r="J104" s="12"/>
      <c r="K104" s="30"/>
    </row>
    <row r="105" spans="1:11" ht="18" customHeight="1" x14ac:dyDescent="0.25">
      <c r="A105" s="36">
        <v>31216</v>
      </c>
      <c r="B105" s="104" t="s">
        <v>125</v>
      </c>
      <c r="C105" s="104"/>
      <c r="D105" s="104"/>
      <c r="E105" s="104"/>
      <c r="F105" s="104"/>
      <c r="G105" s="104"/>
      <c r="H105" s="12">
        <v>13750</v>
      </c>
      <c r="I105" s="12"/>
      <c r="J105" s="12"/>
      <c r="K105" s="30"/>
    </row>
    <row r="106" spans="1:11" ht="18" customHeight="1" x14ac:dyDescent="0.25">
      <c r="A106" s="36">
        <v>32111</v>
      </c>
      <c r="B106" s="124" t="s">
        <v>29</v>
      </c>
      <c r="C106" s="125"/>
      <c r="D106" s="125"/>
      <c r="E106" s="125"/>
      <c r="F106" s="125"/>
      <c r="G106" s="126"/>
      <c r="H106" s="12">
        <v>850</v>
      </c>
      <c r="I106" s="12"/>
      <c r="J106" s="12"/>
      <c r="K106" s="30"/>
    </row>
    <row r="107" spans="1:11" ht="18" customHeight="1" x14ac:dyDescent="0.25">
      <c r="A107" s="36" t="s">
        <v>15</v>
      </c>
      <c r="B107" s="104" t="s">
        <v>16</v>
      </c>
      <c r="C107" s="104"/>
      <c r="D107" s="104"/>
      <c r="E107" s="104"/>
      <c r="F107" s="104"/>
      <c r="G107" s="104"/>
      <c r="H107" s="12">
        <v>4800</v>
      </c>
      <c r="I107" s="12"/>
      <c r="J107" s="12"/>
      <c r="K107" s="30"/>
    </row>
    <row r="108" spans="1:11" ht="20.100000000000001" customHeight="1" x14ac:dyDescent="0.25">
      <c r="A108" s="43" t="s">
        <v>2</v>
      </c>
      <c r="B108" s="127" t="s">
        <v>192</v>
      </c>
      <c r="C108" s="127"/>
      <c r="D108" s="127"/>
      <c r="E108" s="127"/>
      <c r="F108" s="127"/>
      <c r="G108" s="127"/>
      <c r="H108" s="10">
        <f>H109</f>
        <v>172100</v>
      </c>
      <c r="I108" s="10">
        <f t="shared" ref="I108:J108" si="16">I109</f>
        <v>252100</v>
      </c>
      <c r="J108" s="10">
        <f t="shared" si="16"/>
        <v>0</v>
      </c>
      <c r="K108" s="50"/>
    </row>
    <row r="109" spans="1:11" ht="35.1" customHeight="1" x14ac:dyDescent="0.25">
      <c r="A109" s="44" t="s">
        <v>145</v>
      </c>
      <c r="B109" s="105" t="s">
        <v>101</v>
      </c>
      <c r="C109" s="105"/>
      <c r="D109" s="105"/>
      <c r="E109" s="105"/>
      <c r="F109" s="105"/>
      <c r="G109" s="105"/>
      <c r="H109" s="11">
        <f>SUM(H110:H116)</f>
        <v>172100</v>
      </c>
      <c r="I109" s="11">
        <f>SUM(I110:I116)</f>
        <v>252100</v>
      </c>
      <c r="J109" s="11">
        <f>SUM(J110:J116)</f>
        <v>0</v>
      </c>
      <c r="K109" s="39"/>
    </row>
    <row r="110" spans="1:11" ht="18" customHeight="1" x14ac:dyDescent="0.25">
      <c r="A110" s="36" t="s">
        <v>5</v>
      </c>
      <c r="B110" s="104" t="s">
        <v>6</v>
      </c>
      <c r="C110" s="104"/>
      <c r="D110" s="104"/>
      <c r="E110" s="104"/>
      <c r="F110" s="104"/>
      <c r="G110" s="104"/>
      <c r="H110" s="12">
        <v>105900</v>
      </c>
      <c r="I110" s="12">
        <v>158800</v>
      </c>
      <c r="J110" s="12"/>
      <c r="K110" s="30"/>
    </row>
    <row r="111" spans="1:11" ht="18" customHeight="1" x14ac:dyDescent="0.25">
      <c r="A111" s="36" t="s">
        <v>9</v>
      </c>
      <c r="B111" s="104" t="s">
        <v>10</v>
      </c>
      <c r="C111" s="104"/>
      <c r="D111" s="104"/>
      <c r="E111" s="104"/>
      <c r="F111" s="104"/>
      <c r="G111" s="104"/>
      <c r="H111" s="12">
        <v>26500</v>
      </c>
      <c r="I111" s="12">
        <v>39700</v>
      </c>
      <c r="J111" s="12"/>
      <c r="K111" s="30"/>
    </row>
    <row r="112" spans="1:11" ht="18" customHeight="1" x14ac:dyDescent="0.25">
      <c r="A112" s="36" t="s">
        <v>11</v>
      </c>
      <c r="B112" s="104" t="s">
        <v>12</v>
      </c>
      <c r="C112" s="104"/>
      <c r="D112" s="104"/>
      <c r="E112" s="104"/>
      <c r="F112" s="104"/>
      <c r="G112" s="104"/>
      <c r="H112" s="12">
        <v>20500</v>
      </c>
      <c r="I112" s="12">
        <v>30800</v>
      </c>
      <c r="J112" s="12"/>
      <c r="K112" s="30"/>
    </row>
    <row r="113" spans="1:11" ht="18" customHeight="1" x14ac:dyDescent="0.25">
      <c r="A113" s="36" t="s">
        <v>13</v>
      </c>
      <c r="B113" s="104" t="s">
        <v>14</v>
      </c>
      <c r="C113" s="104"/>
      <c r="D113" s="104"/>
      <c r="E113" s="104"/>
      <c r="F113" s="104"/>
      <c r="G113" s="104"/>
      <c r="H113" s="12">
        <v>2250</v>
      </c>
      <c r="I113" s="12">
        <v>3400</v>
      </c>
      <c r="J113" s="12"/>
      <c r="K113" s="30"/>
    </row>
    <row r="114" spans="1:11" ht="18" customHeight="1" x14ac:dyDescent="0.25">
      <c r="A114" s="36">
        <v>31219</v>
      </c>
      <c r="B114" s="124" t="s">
        <v>126</v>
      </c>
      <c r="C114" s="125"/>
      <c r="D114" s="125"/>
      <c r="E114" s="125"/>
      <c r="F114" s="125"/>
      <c r="G114" s="126"/>
      <c r="H114" s="12">
        <v>13750</v>
      </c>
      <c r="I114" s="12">
        <v>13750</v>
      </c>
      <c r="J114" s="12"/>
      <c r="K114" s="30"/>
    </row>
    <row r="115" spans="1:11" ht="18" customHeight="1" x14ac:dyDescent="0.25">
      <c r="A115" s="93">
        <v>32111</v>
      </c>
      <c r="B115" s="124" t="s">
        <v>29</v>
      </c>
      <c r="C115" s="125"/>
      <c r="D115" s="125"/>
      <c r="E115" s="125"/>
      <c r="F115" s="125"/>
      <c r="G115" s="126"/>
      <c r="H115" s="12"/>
      <c r="I115" s="12">
        <v>850</v>
      </c>
      <c r="J115" s="12"/>
      <c r="K115" s="30"/>
    </row>
    <row r="116" spans="1:11" ht="18" customHeight="1" x14ac:dyDescent="0.25">
      <c r="A116" s="36" t="s">
        <v>15</v>
      </c>
      <c r="B116" s="104" t="s">
        <v>16</v>
      </c>
      <c r="C116" s="104"/>
      <c r="D116" s="104"/>
      <c r="E116" s="104"/>
      <c r="F116" s="104"/>
      <c r="G116" s="104"/>
      <c r="H116" s="12">
        <v>3200</v>
      </c>
      <c r="I116" s="12">
        <v>4800</v>
      </c>
      <c r="J116" s="12"/>
      <c r="K116" s="30"/>
    </row>
    <row r="117" spans="1:11" ht="18" customHeight="1" x14ac:dyDescent="0.25">
      <c r="A117" s="43" t="s">
        <v>2</v>
      </c>
      <c r="B117" s="127" t="s">
        <v>194</v>
      </c>
      <c r="C117" s="127"/>
      <c r="D117" s="127"/>
      <c r="E117" s="127"/>
      <c r="F117" s="127"/>
      <c r="G117" s="127"/>
      <c r="H117" s="10">
        <f>H118</f>
        <v>0</v>
      </c>
      <c r="I117" s="10">
        <f t="shared" ref="I117:J117" si="17">I118</f>
        <v>172100</v>
      </c>
      <c r="J117" s="10">
        <f t="shared" si="17"/>
        <v>252100</v>
      </c>
      <c r="K117" s="50"/>
    </row>
    <row r="118" spans="1:11" ht="35.1" customHeight="1" x14ac:dyDescent="0.25">
      <c r="A118" s="44" t="s">
        <v>145</v>
      </c>
      <c r="B118" s="105" t="s">
        <v>101</v>
      </c>
      <c r="C118" s="105"/>
      <c r="D118" s="105"/>
      <c r="E118" s="105"/>
      <c r="F118" s="105"/>
      <c r="G118" s="105"/>
      <c r="H118" s="11">
        <f>SUM(H119:H125)</f>
        <v>0</v>
      </c>
      <c r="I118" s="11">
        <f>SUM(I119:I125)</f>
        <v>172100</v>
      </c>
      <c r="J118" s="11">
        <f>SUM(J119:J125)</f>
        <v>252100</v>
      </c>
      <c r="K118" s="39"/>
    </row>
    <row r="119" spans="1:11" ht="18" customHeight="1" x14ac:dyDescent="0.25">
      <c r="A119" s="93" t="s">
        <v>5</v>
      </c>
      <c r="B119" s="104" t="s">
        <v>6</v>
      </c>
      <c r="C119" s="104"/>
      <c r="D119" s="104"/>
      <c r="E119" s="104"/>
      <c r="F119" s="104"/>
      <c r="G119" s="104"/>
      <c r="H119" s="12"/>
      <c r="I119" s="12">
        <v>105900</v>
      </c>
      <c r="J119" s="12">
        <v>158800</v>
      </c>
      <c r="K119" s="30"/>
    </row>
    <row r="120" spans="1:11" ht="18" customHeight="1" x14ac:dyDescent="0.25">
      <c r="A120" s="93" t="s">
        <v>9</v>
      </c>
      <c r="B120" s="104" t="s">
        <v>10</v>
      </c>
      <c r="C120" s="104"/>
      <c r="D120" s="104"/>
      <c r="E120" s="104"/>
      <c r="F120" s="104"/>
      <c r="G120" s="104"/>
      <c r="H120" s="12"/>
      <c r="I120" s="12">
        <v>26500</v>
      </c>
      <c r="J120" s="12">
        <v>39700</v>
      </c>
      <c r="K120" s="30"/>
    </row>
    <row r="121" spans="1:11" ht="18" customHeight="1" x14ac:dyDescent="0.25">
      <c r="A121" s="93" t="s">
        <v>11</v>
      </c>
      <c r="B121" s="104" t="s">
        <v>12</v>
      </c>
      <c r="C121" s="104"/>
      <c r="D121" s="104"/>
      <c r="E121" s="104"/>
      <c r="F121" s="104"/>
      <c r="G121" s="104"/>
      <c r="H121" s="12"/>
      <c r="I121" s="12">
        <v>20500</v>
      </c>
      <c r="J121" s="12">
        <v>30800</v>
      </c>
      <c r="K121" s="30"/>
    </row>
    <row r="122" spans="1:11" ht="18" customHeight="1" x14ac:dyDescent="0.25">
      <c r="A122" s="93" t="s">
        <v>13</v>
      </c>
      <c r="B122" s="104" t="s">
        <v>14</v>
      </c>
      <c r="C122" s="104"/>
      <c r="D122" s="104"/>
      <c r="E122" s="104"/>
      <c r="F122" s="104"/>
      <c r="G122" s="104"/>
      <c r="H122" s="12"/>
      <c r="I122" s="12">
        <v>2250</v>
      </c>
      <c r="J122" s="12">
        <v>3400</v>
      </c>
      <c r="K122" s="30"/>
    </row>
    <row r="123" spans="1:11" ht="18" customHeight="1" x14ac:dyDescent="0.25">
      <c r="A123" s="93">
        <v>31219</v>
      </c>
      <c r="B123" s="124" t="s">
        <v>126</v>
      </c>
      <c r="C123" s="125"/>
      <c r="D123" s="125"/>
      <c r="E123" s="125"/>
      <c r="F123" s="125"/>
      <c r="G123" s="126"/>
      <c r="H123" s="12"/>
      <c r="I123" s="12">
        <v>13750</v>
      </c>
      <c r="J123" s="12">
        <v>13750</v>
      </c>
      <c r="K123" s="30"/>
    </row>
    <row r="124" spans="1:11" ht="18" customHeight="1" x14ac:dyDescent="0.25">
      <c r="A124" s="93">
        <v>32111</v>
      </c>
      <c r="B124" s="124" t="s">
        <v>29</v>
      </c>
      <c r="C124" s="125"/>
      <c r="D124" s="125"/>
      <c r="E124" s="125"/>
      <c r="F124" s="125"/>
      <c r="G124" s="126"/>
      <c r="H124" s="12"/>
      <c r="I124" s="12"/>
      <c r="J124" s="12">
        <v>850</v>
      </c>
      <c r="K124" s="30"/>
    </row>
    <row r="125" spans="1:11" ht="18" customHeight="1" x14ac:dyDescent="0.25">
      <c r="A125" s="93" t="s">
        <v>15</v>
      </c>
      <c r="B125" s="104" t="s">
        <v>16</v>
      </c>
      <c r="C125" s="104"/>
      <c r="D125" s="104"/>
      <c r="E125" s="104"/>
      <c r="F125" s="104"/>
      <c r="G125" s="104"/>
      <c r="H125" s="12"/>
      <c r="I125" s="12">
        <v>3200</v>
      </c>
      <c r="J125" s="12">
        <v>4800</v>
      </c>
      <c r="K125" s="30"/>
    </row>
    <row r="126" spans="1:11" ht="35.1" customHeight="1" x14ac:dyDescent="0.25">
      <c r="A126" s="43" t="s">
        <v>2</v>
      </c>
      <c r="B126" s="128" t="s">
        <v>195</v>
      </c>
      <c r="C126" s="128"/>
      <c r="D126" s="128"/>
      <c r="E126" s="128"/>
      <c r="F126" s="128"/>
      <c r="G126" s="128"/>
      <c r="H126" s="10">
        <f>H127</f>
        <v>39000</v>
      </c>
      <c r="I126" s="10">
        <f t="shared" ref="I126:J127" si="18">I127</f>
        <v>0</v>
      </c>
      <c r="J126" s="10">
        <f t="shared" si="18"/>
        <v>0</v>
      </c>
      <c r="K126" s="51"/>
    </row>
    <row r="127" spans="1:11" ht="35.1" customHeight="1" x14ac:dyDescent="0.25">
      <c r="A127" s="44" t="s">
        <v>145</v>
      </c>
      <c r="B127" s="105" t="s">
        <v>101</v>
      </c>
      <c r="C127" s="105"/>
      <c r="D127" s="105"/>
      <c r="E127" s="105"/>
      <c r="F127" s="105"/>
      <c r="G127" s="105"/>
      <c r="H127" s="11">
        <f>H128</f>
        <v>39000</v>
      </c>
      <c r="I127" s="11">
        <f t="shared" si="18"/>
        <v>0</v>
      </c>
      <c r="J127" s="11">
        <f t="shared" si="18"/>
        <v>0</v>
      </c>
      <c r="K127" s="52"/>
    </row>
    <row r="128" spans="1:11" ht="18" customHeight="1" x14ac:dyDescent="0.25">
      <c r="A128" s="36" t="s">
        <v>18</v>
      </c>
      <c r="B128" s="104" t="s">
        <v>19</v>
      </c>
      <c r="C128" s="104"/>
      <c r="D128" s="104"/>
      <c r="E128" s="104"/>
      <c r="F128" s="104"/>
      <c r="G128" s="104"/>
      <c r="H128" s="12">
        <v>39000</v>
      </c>
      <c r="I128" s="33">
        <v>0</v>
      </c>
      <c r="J128" s="33">
        <v>0</v>
      </c>
      <c r="K128" s="53"/>
    </row>
    <row r="129" spans="1:11" ht="20.100000000000001" customHeight="1" x14ac:dyDescent="0.25">
      <c r="A129" s="43" t="s">
        <v>152</v>
      </c>
      <c r="B129" s="127" t="s">
        <v>153</v>
      </c>
      <c r="C129" s="127"/>
      <c r="D129" s="127"/>
      <c r="E129" s="127"/>
      <c r="F129" s="127"/>
      <c r="G129" s="127"/>
      <c r="H129" s="10">
        <f>H130</f>
        <v>0</v>
      </c>
      <c r="I129" s="10">
        <f t="shared" ref="I129:J129" si="19">I130</f>
        <v>0</v>
      </c>
      <c r="J129" s="10">
        <f t="shared" si="19"/>
        <v>0</v>
      </c>
      <c r="K129" s="50"/>
    </row>
    <row r="130" spans="1:11" ht="20.100000000000001" customHeight="1" x14ac:dyDescent="0.25">
      <c r="A130" s="44" t="s">
        <v>145</v>
      </c>
      <c r="B130" s="105" t="s">
        <v>4</v>
      </c>
      <c r="C130" s="105"/>
      <c r="D130" s="105"/>
      <c r="E130" s="105"/>
      <c r="F130" s="105"/>
      <c r="G130" s="105"/>
      <c r="H130" s="11">
        <f>H131</f>
        <v>0</v>
      </c>
      <c r="I130" s="11">
        <f t="shared" ref="I130:J130" si="20">I131</f>
        <v>0</v>
      </c>
      <c r="J130" s="11">
        <f t="shared" si="20"/>
        <v>0</v>
      </c>
      <c r="K130" s="39"/>
    </row>
    <row r="131" spans="1:11" ht="18" customHeight="1" x14ac:dyDescent="0.25">
      <c r="A131" s="36">
        <v>42211</v>
      </c>
      <c r="B131" s="104" t="s">
        <v>143</v>
      </c>
      <c r="C131" s="104"/>
      <c r="D131" s="104"/>
      <c r="E131" s="104"/>
      <c r="F131" s="104"/>
      <c r="G131" s="104"/>
      <c r="H131" s="12"/>
      <c r="I131" s="12"/>
      <c r="J131" s="12"/>
      <c r="K131" s="30"/>
    </row>
    <row r="132" spans="1:11" x14ac:dyDescent="0.25">
      <c r="A132" s="45"/>
      <c r="B132" s="35"/>
      <c r="C132" s="35"/>
      <c r="D132" s="35"/>
      <c r="E132" s="35"/>
      <c r="F132" s="35"/>
      <c r="G132" s="35"/>
      <c r="H132" s="22"/>
      <c r="I132" s="22"/>
      <c r="J132" s="22"/>
      <c r="K132" s="54"/>
    </row>
    <row r="133" spans="1:11" x14ac:dyDescent="0.25">
      <c r="A133" s="45"/>
      <c r="B133" s="35"/>
      <c r="C133" s="35"/>
      <c r="D133" s="35"/>
      <c r="E133" s="35"/>
      <c r="F133" s="35"/>
      <c r="G133" s="35"/>
      <c r="H133" s="22"/>
      <c r="I133" s="22"/>
      <c r="J133" s="22"/>
      <c r="K133" s="54"/>
    </row>
    <row r="134" spans="1:11" ht="20.100000000000001" customHeight="1" x14ac:dyDescent="0.25">
      <c r="A134" s="45"/>
      <c r="B134" s="21"/>
      <c r="C134" s="21"/>
      <c r="D134" s="21"/>
      <c r="E134" s="109" t="s">
        <v>132</v>
      </c>
      <c r="F134" s="110"/>
      <c r="G134" s="110"/>
      <c r="H134" s="23">
        <f>H30</f>
        <v>42000</v>
      </c>
      <c r="I134" s="23">
        <f>I30</f>
        <v>42800</v>
      </c>
      <c r="J134" s="24">
        <f>J30</f>
        <v>43600</v>
      </c>
      <c r="K134" s="54"/>
    </row>
    <row r="135" spans="1:11" ht="20.100000000000001" customHeight="1" x14ac:dyDescent="0.25">
      <c r="A135" s="45"/>
      <c r="B135" s="21"/>
      <c r="C135" s="21"/>
      <c r="D135" s="21"/>
      <c r="E135" s="111" t="s">
        <v>133</v>
      </c>
      <c r="F135" s="112"/>
      <c r="G135" s="112"/>
      <c r="H135" s="22">
        <f>H32</f>
        <v>249765</v>
      </c>
      <c r="I135" s="22">
        <f>I32</f>
        <v>254800</v>
      </c>
      <c r="J135" s="25">
        <f>J32</f>
        <v>260000</v>
      </c>
      <c r="K135" s="54"/>
    </row>
    <row r="136" spans="1:11" ht="20.100000000000001" customHeight="1" x14ac:dyDescent="0.25">
      <c r="A136" s="45"/>
      <c r="B136" s="21"/>
      <c r="C136" s="92"/>
      <c r="D136" s="92"/>
      <c r="E136" s="111" t="s">
        <v>134</v>
      </c>
      <c r="F136" s="112"/>
      <c r="G136" s="112"/>
      <c r="H136" s="22">
        <f>H10+H72+H130</f>
        <v>490000</v>
      </c>
      <c r="I136" s="22">
        <f>I10+I72+I130</f>
        <v>349000</v>
      </c>
      <c r="J136" s="25">
        <f>J10+J72+J130</f>
        <v>357000</v>
      </c>
      <c r="K136" s="54"/>
    </row>
    <row r="137" spans="1:11" ht="20.100000000000001" customHeight="1" x14ac:dyDescent="0.25">
      <c r="A137" s="45"/>
      <c r="B137" s="21"/>
      <c r="C137" s="113"/>
      <c r="D137" s="113"/>
      <c r="E137" s="120" t="s">
        <v>135</v>
      </c>
      <c r="F137" s="121"/>
      <c r="G137" s="121"/>
      <c r="H137" s="22">
        <f>H17+H78</f>
        <v>70000</v>
      </c>
      <c r="I137" s="22">
        <f>I17+I78</f>
        <v>71600</v>
      </c>
      <c r="J137" s="25">
        <f>J17+J78</f>
        <v>73200</v>
      </c>
      <c r="K137" s="54"/>
    </row>
    <row r="138" spans="1:11" ht="20.100000000000001" customHeight="1" x14ac:dyDescent="0.25">
      <c r="A138" s="45"/>
      <c r="B138" s="21"/>
      <c r="C138" s="113"/>
      <c r="D138" s="113"/>
      <c r="E138" s="120" t="s">
        <v>136</v>
      </c>
      <c r="F138" s="121"/>
      <c r="G138" s="121"/>
      <c r="H138" s="22">
        <f>H19+H89</f>
        <v>582600</v>
      </c>
      <c r="I138" s="22">
        <f>I19+I89</f>
        <v>597200</v>
      </c>
      <c r="J138" s="25">
        <f>J19+J89</f>
        <v>612000</v>
      </c>
      <c r="K138" s="54"/>
    </row>
    <row r="139" spans="1:11" ht="20.100000000000001" customHeight="1" x14ac:dyDescent="0.25">
      <c r="A139" s="45"/>
      <c r="B139" s="21"/>
      <c r="C139" s="92"/>
      <c r="D139" s="92"/>
      <c r="E139" s="111" t="s">
        <v>137</v>
      </c>
      <c r="F139" s="112"/>
      <c r="G139" s="112"/>
      <c r="H139" s="22">
        <f>H97+H100+H109+H118+H127</f>
        <v>465800</v>
      </c>
      <c r="I139" s="22">
        <f t="shared" ref="I139:J139" si="21">I97+I100+I109+I118+I127</f>
        <v>424200</v>
      </c>
      <c r="J139" s="25">
        <f t="shared" si="21"/>
        <v>252100</v>
      </c>
      <c r="K139" s="54"/>
    </row>
    <row r="140" spans="1:11" ht="20.100000000000001" customHeight="1" x14ac:dyDescent="0.25">
      <c r="A140" s="45"/>
      <c r="B140" s="21"/>
      <c r="C140" s="113"/>
      <c r="D140" s="113"/>
      <c r="E140" s="120" t="s">
        <v>138</v>
      </c>
      <c r="F140" s="121"/>
      <c r="G140" s="121"/>
      <c r="H140" s="22"/>
      <c r="I140" s="22">
        <f>I97</f>
        <v>0</v>
      </c>
      <c r="J140" s="25">
        <f>J97</f>
        <v>0</v>
      </c>
      <c r="K140" s="54"/>
    </row>
    <row r="141" spans="1:11" ht="20.100000000000001" customHeight="1" x14ac:dyDescent="0.25">
      <c r="A141" s="89"/>
      <c r="B141" s="90"/>
      <c r="C141" s="94"/>
      <c r="D141" s="94"/>
      <c r="E141" s="120" t="s">
        <v>188</v>
      </c>
      <c r="F141" s="121"/>
      <c r="G141" s="121"/>
      <c r="H141" s="22">
        <f>H94</f>
        <v>40000</v>
      </c>
      <c r="I141" s="22">
        <f>I94</f>
        <v>0</v>
      </c>
      <c r="J141" s="25">
        <f>J94</f>
        <v>0</v>
      </c>
      <c r="K141" s="54"/>
    </row>
    <row r="142" spans="1:11" ht="20.100000000000001" customHeight="1" x14ac:dyDescent="0.25">
      <c r="A142" s="45"/>
      <c r="B142" s="21"/>
      <c r="C142" s="21"/>
      <c r="D142" s="21"/>
      <c r="E142" s="122" t="s">
        <v>121</v>
      </c>
      <c r="F142" s="123"/>
      <c r="G142" s="123"/>
      <c r="H142" s="26">
        <f>SUM(H134:H141)</f>
        <v>1940165</v>
      </c>
      <c r="I142" s="26">
        <f t="shared" ref="I142:J142" si="22">SUM(I134:I140)</f>
        <v>1739600</v>
      </c>
      <c r="J142" s="27">
        <f t="shared" si="22"/>
        <v>1597900</v>
      </c>
      <c r="K142" s="54"/>
    </row>
    <row r="143" spans="1:11" x14ac:dyDescent="0.25">
      <c r="A143" s="45"/>
      <c r="B143" s="21"/>
      <c r="C143" s="21"/>
      <c r="D143" s="21"/>
      <c r="E143" s="21"/>
      <c r="F143" s="21"/>
      <c r="G143" s="21"/>
      <c r="H143" s="22"/>
      <c r="I143" s="22"/>
      <c r="J143" s="22"/>
      <c r="K143" s="54"/>
    </row>
    <row r="144" spans="1:11" x14ac:dyDescent="0.25">
      <c r="A144" s="45"/>
      <c r="B144" s="58"/>
      <c r="C144" s="58"/>
      <c r="D144" s="58"/>
      <c r="E144" s="113" t="s">
        <v>165</v>
      </c>
      <c r="F144" s="113"/>
      <c r="G144" s="113"/>
      <c r="H144" s="95" t="s">
        <v>105</v>
      </c>
      <c r="I144" s="95"/>
      <c r="J144" s="95"/>
      <c r="K144" s="54"/>
    </row>
    <row r="145" spans="2:11" ht="35.1" customHeight="1" x14ac:dyDescent="0.25">
      <c r="B145" s="99" t="s">
        <v>104</v>
      </c>
      <c r="C145" s="99"/>
      <c r="D145" s="99"/>
      <c r="E145" s="99" t="s">
        <v>108</v>
      </c>
      <c r="F145" s="99"/>
      <c r="G145" s="99"/>
      <c r="H145" s="95" t="s">
        <v>105</v>
      </c>
      <c r="I145" s="95"/>
      <c r="J145" s="95"/>
      <c r="K145" s="61"/>
    </row>
    <row r="146" spans="2:11" x14ac:dyDescent="0.25">
      <c r="B146" s="15"/>
      <c r="C146" s="15"/>
      <c r="D146" s="15"/>
      <c r="E146" s="15"/>
      <c r="F146" s="15"/>
      <c r="G146" s="15"/>
      <c r="H146" s="16"/>
      <c r="I146" s="16"/>
      <c r="J146" s="16"/>
      <c r="K146" s="55"/>
    </row>
    <row r="147" spans="2:11" ht="35.1" customHeight="1" x14ac:dyDescent="0.25">
      <c r="B147" s="99" t="s">
        <v>106</v>
      </c>
      <c r="C147" s="99"/>
      <c r="D147" s="99"/>
      <c r="E147" s="99" t="s">
        <v>173</v>
      </c>
      <c r="F147" s="99"/>
      <c r="G147" s="99"/>
      <c r="H147" s="95" t="s">
        <v>105</v>
      </c>
      <c r="I147" s="95"/>
      <c r="J147" s="95"/>
      <c r="K147" s="57" t="s">
        <v>107</v>
      </c>
    </row>
    <row r="148" spans="2:11" x14ac:dyDescent="0.25">
      <c r="B148" s="15"/>
      <c r="C148" s="15"/>
      <c r="D148" s="15"/>
      <c r="E148" s="15"/>
      <c r="F148" s="15"/>
      <c r="G148" s="15"/>
      <c r="H148" s="16"/>
      <c r="I148" s="16"/>
      <c r="J148" s="16"/>
      <c r="K148" s="55"/>
    </row>
    <row r="149" spans="2:11" x14ac:dyDescent="0.25">
      <c r="B149" s="15"/>
      <c r="C149" s="15"/>
      <c r="D149" s="15"/>
      <c r="E149" s="17"/>
      <c r="F149" s="15"/>
      <c r="G149" s="15"/>
      <c r="H149" s="16"/>
      <c r="I149" s="16"/>
      <c r="J149" s="16"/>
      <c r="K149" s="55"/>
    </row>
  </sheetData>
  <mergeCells count="150">
    <mergeCell ref="B63:G63"/>
    <mergeCell ref="B105:G105"/>
    <mergeCell ref="B107:G107"/>
    <mergeCell ref="B96:G96"/>
    <mergeCell ref="B97:G97"/>
    <mergeCell ref="B98:G98"/>
    <mergeCell ref="B85:G85"/>
    <mergeCell ref="B84:G84"/>
    <mergeCell ref="B79:G79"/>
    <mergeCell ref="B78:G78"/>
    <mergeCell ref="B80:G80"/>
    <mergeCell ref="B81:G81"/>
    <mergeCell ref="B87:G87"/>
    <mergeCell ref="B89:G89"/>
    <mergeCell ref="B90:G90"/>
    <mergeCell ref="B68:G68"/>
    <mergeCell ref="B69:G69"/>
    <mergeCell ref="B95:G95"/>
    <mergeCell ref="B64:G64"/>
    <mergeCell ref="B65:G65"/>
    <mergeCell ref="B76:G76"/>
    <mergeCell ref="B86:G86"/>
    <mergeCell ref="B73:G73"/>
    <mergeCell ref="B74:G74"/>
    <mergeCell ref="B55:G55"/>
    <mergeCell ref="B19:G19"/>
    <mergeCell ref="B60:G60"/>
    <mergeCell ref="B61:G61"/>
    <mergeCell ref="B58:G58"/>
    <mergeCell ref="B59:G59"/>
    <mergeCell ref="B56:G56"/>
    <mergeCell ref="B57:G57"/>
    <mergeCell ref="B62:G62"/>
    <mergeCell ref="B53:G53"/>
    <mergeCell ref="B42:G42"/>
    <mergeCell ref="B43:G43"/>
    <mergeCell ref="B40:G40"/>
    <mergeCell ref="B41:G41"/>
    <mergeCell ref="B38:G38"/>
    <mergeCell ref="B39:G39"/>
    <mergeCell ref="B36:G36"/>
    <mergeCell ref="B37:G37"/>
    <mergeCell ref="B17:G17"/>
    <mergeCell ref="B27:G27"/>
    <mergeCell ref="B25:G25"/>
    <mergeCell ref="B26:G26"/>
    <mergeCell ref="B31:G31"/>
    <mergeCell ref="B29:G29"/>
    <mergeCell ref="B30:G30"/>
    <mergeCell ref="B18:G18"/>
    <mergeCell ref="B16:G16"/>
    <mergeCell ref="B24:G24"/>
    <mergeCell ref="A1:K1"/>
    <mergeCell ref="B12:G12"/>
    <mergeCell ref="B13:G13"/>
    <mergeCell ref="B10:G10"/>
    <mergeCell ref="B11:G11"/>
    <mergeCell ref="B8:G8"/>
    <mergeCell ref="B9:G9"/>
    <mergeCell ref="B7:G7"/>
    <mergeCell ref="A3:K3"/>
    <mergeCell ref="A4:K4"/>
    <mergeCell ref="A5:G5"/>
    <mergeCell ref="A6:G6"/>
    <mergeCell ref="A2:K2"/>
    <mergeCell ref="B14:G14"/>
    <mergeCell ref="B15:G15"/>
    <mergeCell ref="B83:G83"/>
    <mergeCell ref="B50:G50"/>
    <mergeCell ref="B51:G51"/>
    <mergeCell ref="B54:G54"/>
    <mergeCell ref="B28:G28"/>
    <mergeCell ref="B22:G22"/>
    <mergeCell ref="B23:G23"/>
    <mergeCell ref="B20:G20"/>
    <mergeCell ref="B21:G21"/>
    <mergeCell ref="B34:G34"/>
    <mergeCell ref="B35:G35"/>
    <mergeCell ref="B32:G32"/>
    <mergeCell ref="B33:G33"/>
    <mergeCell ref="B48:G48"/>
    <mergeCell ref="B49:G49"/>
    <mergeCell ref="B46:G46"/>
    <mergeCell ref="B47:G47"/>
    <mergeCell ref="B44:G44"/>
    <mergeCell ref="B45:G45"/>
    <mergeCell ref="B52:G52"/>
    <mergeCell ref="B71:G71"/>
    <mergeCell ref="B70:G70"/>
    <mergeCell ref="B72:G72"/>
    <mergeCell ref="B66:G66"/>
    <mergeCell ref="B67:G67"/>
    <mergeCell ref="B114:G114"/>
    <mergeCell ref="E136:G136"/>
    <mergeCell ref="B88:G88"/>
    <mergeCell ref="B82:G82"/>
    <mergeCell ref="C140:D140"/>
    <mergeCell ref="B75:G75"/>
    <mergeCell ref="B92:G92"/>
    <mergeCell ref="B99:G99"/>
    <mergeCell ref="B100:G100"/>
    <mergeCell ref="E140:G140"/>
    <mergeCell ref="E137:G137"/>
    <mergeCell ref="E138:G138"/>
    <mergeCell ref="B106:G106"/>
    <mergeCell ref="B113:G113"/>
    <mergeCell ref="B108:G108"/>
    <mergeCell ref="B109:G109"/>
    <mergeCell ref="B110:G110"/>
    <mergeCell ref="B127:G127"/>
    <mergeCell ref="B128:G128"/>
    <mergeCell ref="B126:G126"/>
    <mergeCell ref="B129:G129"/>
    <mergeCell ref="E141:G141"/>
    <mergeCell ref="H147:J147"/>
    <mergeCell ref="H145:J145"/>
    <mergeCell ref="E144:G144"/>
    <mergeCell ref="H144:J144"/>
    <mergeCell ref="E145:G145"/>
    <mergeCell ref="B103:G103"/>
    <mergeCell ref="B104:G104"/>
    <mergeCell ref="B101:G101"/>
    <mergeCell ref="B102:G102"/>
    <mergeCell ref="B147:D147"/>
    <mergeCell ref="E147:G147"/>
    <mergeCell ref="B145:D145"/>
    <mergeCell ref="B111:G111"/>
    <mergeCell ref="B112:G112"/>
    <mergeCell ref="B131:G131"/>
    <mergeCell ref="E142:G142"/>
    <mergeCell ref="B115:G115"/>
    <mergeCell ref="B124:G124"/>
    <mergeCell ref="B117:G117"/>
    <mergeCell ref="B122:G122"/>
    <mergeCell ref="B123:G123"/>
    <mergeCell ref="B125:G125"/>
    <mergeCell ref="B118:G118"/>
    <mergeCell ref="E134:G134"/>
    <mergeCell ref="E135:G135"/>
    <mergeCell ref="B130:G130"/>
    <mergeCell ref="B91:G91"/>
    <mergeCell ref="B93:G93"/>
    <mergeCell ref="E139:G139"/>
    <mergeCell ref="C137:D138"/>
    <mergeCell ref="B77:G77"/>
    <mergeCell ref="B94:G94"/>
    <mergeCell ref="B119:G119"/>
    <mergeCell ref="B120:G120"/>
    <mergeCell ref="B121:G121"/>
    <mergeCell ref="B116:G116"/>
  </mergeCells>
  <pageMargins left="0.7" right="0.7" top="0.75" bottom="0.75" header="0.3" footer="0.3"/>
  <pageSetup paperSize="9" scale="92" orientation="landscape" r:id="rId1"/>
  <rowBreaks count="1" manualBreakCount="1">
    <brk id="1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10" workbookViewId="0">
      <selection sqref="A1:E1"/>
    </sheetView>
  </sheetViews>
  <sheetFormatPr defaultColWidth="9.140625" defaultRowHeight="20.100000000000001" customHeight="1" x14ac:dyDescent="0.25"/>
  <cols>
    <col min="1" max="1" width="30.85546875" style="31" customWidth="1"/>
    <col min="2" max="2" width="18.28515625" style="32" customWidth="1"/>
    <col min="3" max="5" width="12.7109375" style="32" customWidth="1"/>
    <col min="6" max="16384" width="9.140625" style="38"/>
  </cols>
  <sheetData>
    <row r="1" spans="1:5" ht="20.100000000000001" customHeight="1" x14ac:dyDescent="0.25">
      <c r="A1" s="149" t="s">
        <v>103</v>
      </c>
      <c r="B1" s="149"/>
      <c r="C1" s="149"/>
      <c r="D1" s="149"/>
      <c r="E1" s="149"/>
    </row>
    <row r="2" spans="1:5" ht="20.100000000000001" customHeight="1" x14ac:dyDescent="0.25">
      <c r="A2" s="150" t="s">
        <v>157</v>
      </c>
      <c r="B2" s="150"/>
      <c r="C2" s="150"/>
      <c r="D2" s="150"/>
      <c r="E2" s="150"/>
    </row>
    <row r="3" spans="1:5" ht="20.100000000000001" customHeight="1" x14ac:dyDescent="0.25">
      <c r="A3" s="150" t="s">
        <v>141</v>
      </c>
      <c r="B3" s="150"/>
      <c r="C3" s="150"/>
      <c r="D3" s="150"/>
      <c r="E3" s="150"/>
    </row>
    <row r="4" spans="1:5" ht="20.100000000000001" customHeight="1" x14ac:dyDescent="0.25">
      <c r="A4" s="37"/>
      <c r="B4" s="37"/>
      <c r="C4" s="37"/>
      <c r="D4" s="37"/>
      <c r="E4" s="37"/>
    </row>
    <row r="5" spans="1:5" ht="20.100000000000001" customHeight="1" x14ac:dyDescent="0.25">
      <c r="A5" s="143" t="s">
        <v>3</v>
      </c>
      <c r="B5" s="145" t="s">
        <v>166</v>
      </c>
      <c r="C5" s="147" t="s">
        <v>154</v>
      </c>
      <c r="D5" s="147"/>
      <c r="E5" s="148"/>
    </row>
    <row r="6" spans="1:5" ht="35.1" customHeight="1" x14ac:dyDescent="0.25">
      <c r="A6" s="144"/>
      <c r="B6" s="146"/>
      <c r="C6" s="62" t="s">
        <v>117</v>
      </c>
      <c r="D6" s="62" t="s">
        <v>118</v>
      </c>
      <c r="E6" s="63" t="s">
        <v>167</v>
      </c>
    </row>
    <row r="7" spans="1:5" ht="20.100000000000001" customHeight="1" x14ac:dyDescent="0.25">
      <c r="A7" s="64" t="s">
        <v>142</v>
      </c>
      <c r="B7" s="65">
        <v>0</v>
      </c>
      <c r="C7" s="66">
        <v>532000</v>
      </c>
      <c r="D7" s="66">
        <f>Rashodi!H134+Rashodi!H136</f>
        <v>532000</v>
      </c>
      <c r="E7" s="67">
        <f>B7+C7-D7</f>
        <v>0</v>
      </c>
    </row>
    <row r="8" spans="1:5" s="59" customFormat="1" ht="29.25" customHeight="1" x14ac:dyDescent="0.25">
      <c r="A8" s="72" t="s">
        <v>185</v>
      </c>
      <c r="B8" s="80">
        <v>0</v>
      </c>
      <c r="C8" s="81">
        <v>249765</v>
      </c>
      <c r="D8" s="81">
        <f>Rashodi!H135</f>
        <v>249765</v>
      </c>
      <c r="E8" s="75">
        <v>0</v>
      </c>
    </row>
    <row r="9" spans="1:5" s="59" customFormat="1" ht="48.75" customHeight="1" x14ac:dyDescent="0.25">
      <c r="A9" s="72" t="s">
        <v>193</v>
      </c>
      <c r="B9" s="80">
        <v>0</v>
      </c>
      <c r="C9" s="81">
        <v>465800</v>
      </c>
      <c r="D9" s="81">
        <f>Rashodi!H139</f>
        <v>465800</v>
      </c>
      <c r="E9" s="75">
        <f>B9+C9-D9</f>
        <v>0</v>
      </c>
    </row>
    <row r="10" spans="1:5" ht="20.100000000000001" customHeight="1" x14ac:dyDescent="0.25">
      <c r="A10" s="68" t="s">
        <v>168</v>
      </c>
      <c r="B10" s="69">
        <f>SUM(B7:B9)</f>
        <v>0</v>
      </c>
      <c r="C10" s="70">
        <f>SUM(C7:C9)</f>
        <v>1247565</v>
      </c>
      <c r="D10" s="70">
        <f>SUM(D7:D9)</f>
        <v>1247565</v>
      </c>
      <c r="E10" s="71">
        <f>SUM(E7:E9)</f>
        <v>0</v>
      </c>
    </row>
    <row r="11" spans="1:5" ht="20.100000000000001" customHeight="1" x14ac:dyDescent="0.25">
      <c r="A11" s="137"/>
      <c r="B11" s="138"/>
      <c r="C11" s="138"/>
      <c r="D11" s="138"/>
      <c r="E11" s="139"/>
    </row>
    <row r="12" spans="1:5" s="59" customFormat="1" ht="20.100000000000001" customHeight="1" x14ac:dyDescent="0.25">
      <c r="A12" s="82" t="s">
        <v>119</v>
      </c>
      <c r="B12" s="80">
        <v>0</v>
      </c>
      <c r="C12" s="81">
        <v>70000</v>
      </c>
      <c r="D12" s="81">
        <f>Rashodi!H137</f>
        <v>70000</v>
      </c>
      <c r="E12" s="75">
        <f>B12+C12-D12</f>
        <v>0</v>
      </c>
    </row>
    <row r="13" spans="1:5" ht="20.100000000000001" customHeight="1" x14ac:dyDescent="0.25">
      <c r="A13" s="72" t="s">
        <v>120</v>
      </c>
      <c r="B13" s="73"/>
      <c r="C13" s="74">
        <f>Prihodi!H10</f>
        <v>582600</v>
      </c>
      <c r="D13" s="74">
        <f>Rashodi!H138</f>
        <v>582600</v>
      </c>
      <c r="E13" s="75">
        <f t="shared" ref="E13:E15" si="0">B13+C13-D13</f>
        <v>0</v>
      </c>
    </row>
    <row r="14" spans="1:5" s="59" customFormat="1" ht="20.100000000000001" customHeight="1" x14ac:dyDescent="0.25">
      <c r="A14" s="82" t="s">
        <v>140</v>
      </c>
      <c r="B14" s="73"/>
      <c r="C14" s="74">
        <f>Prihodi!H13</f>
        <v>0</v>
      </c>
      <c r="D14" s="74">
        <f>Rashodi!H140</f>
        <v>0</v>
      </c>
      <c r="E14" s="75">
        <f t="shared" si="0"/>
        <v>0</v>
      </c>
    </row>
    <row r="15" spans="1:5" s="59" customFormat="1" ht="20.100000000000001" customHeight="1" x14ac:dyDescent="0.25">
      <c r="A15" s="82" t="s">
        <v>189</v>
      </c>
      <c r="B15" s="73"/>
      <c r="C15" s="74">
        <f>Prihodi!H15</f>
        <v>40000</v>
      </c>
      <c r="D15" s="74">
        <f>Rashodi!H141</f>
        <v>40000</v>
      </c>
      <c r="E15" s="75">
        <f t="shared" si="0"/>
        <v>0</v>
      </c>
    </row>
    <row r="16" spans="1:5" ht="20.100000000000001" customHeight="1" x14ac:dyDescent="0.25">
      <c r="A16" s="68" t="s">
        <v>169</v>
      </c>
      <c r="B16" s="69">
        <f>SUM(B12:B14)</f>
        <v>0</v>
      </c>
      <c r="C16" s="70">
        <f>SUM(C12:C15)</f>
        <v>692600</v>
      </c>
      <c r="D16" s="70">
        <f>SUM(D12:D15)</f>
        <v>692600</v>
      </c>
      <c r="E16" s="71">
        <f>SUM(E12:E14)</f>
        <v>0</v>
      </c>
    </row>
    <row r="17" spans="1:5" ht="20.100000000000001" customHeight="1" x14ac:dyDescent="0.25">
      <c r="A17" s="140"/>
      <c r="B17" s="141"/>
      <c r="C17" s="141"/>
      <c r="D17" s="141"/>
      <c r="E17" s="142"/>
    </row>
    <row r="18" spans="1:5" ht="20.100000000000001" customHeight="1" x14ac:dyDescent="0.25">
      <c r="A18" s="76" t="s">
        <v>121</v>
      </c>
      <c r="B18" s="77">
        <f>B10+B16</f>
        <v>0</v>
      </c>
      <c r="C18" s="78">
        <f>C10+C16</f>
        <v>1940165</v>
      </c>
      <c r="D18" s="78">
        <f t="shared" ref="D18:E18" si="1">D10+D16</f>
        <v>1940165</v>
      </c>
      <c r="E18" s="79">
        <f t="shared" si="1"/>
        <v>0</v>
      </c>
    </row>
    <row r="21" spans="1:5" ht="20.100000000000001" customHeight="1" x14ac:dyDescent="0.25">
      <c r="A21" s="143" t="s">
        <v>3</v>
      </c>
      <c r="B21" s="145" t="s">
        <v>170</v>
      </c>
      <c r="C21" s="147" t="s">
        <v>155</v>
      </c>
      <c r="D21" s="147"/>
      <c r="E21" s="148"/>
    </row>
    <row r="22" spans="1:5" ht="20.100000000000001" customHeight="1" x14ac:dyDescent="0.25">
      <c r="A22" s="144"/>
      <c r="B22" s="146"/>
      <c r="C22" s="62" t="s">
        <v>117</v>
      </c>
      <c r="D22" s="62" t="s">
        <v>118</v>
      </c>
      <c r="E22" s="63" t="s">
        <v>167</v>
      </c>
    </row>
    <row r="23" spans="1:5" ht="20.100000000000001" customHeight="1" x14ac:dyDescent="0.25">
      <c r="A23" s="64" t="s">
        <v>142</v>
      </c>
      <c r="B23" s="65"/>
      <c r="C23" s="66">
        <v>391800</v>
      </c>
      <c r="D23" s="66">
        <f>Rashodi!I134+Rashodi!I136</f>
        <v>391800</v>
      </c>
      <c r="E23" s="67">
        <f>B23+C23-D23</f>
        <v>0</v>
      </c>
    </row>
    <row r="24" spans="1:5" s="59" customFormat="1" ht="27.75" customHeight="1" x14ac:dyDescent="0.25">
      <c r="A24" s="72" t="s">
        <v>185</v>
      </c>
      <c r="B24" s="80"/>
      <c r="C24" s="81">
        <v>254800</v>
      </c>
      <c r="D24" s="81">
        <f>Rashodi!I135</f>
        <v>254800</v>
      </c>
      <c r="E24" s="75">
        <f>B24+C24-D24</f>
        <v>0</v>
      </c>
    </row>
    <row r="25" spans="1:5" s="59" customFormat="1" ht="45.75" customHeight="1" x14ac:dyDescent="0.25">
      <c r="A25" s="72" t="s">
        <v>193</v>
      </c>
      <c r="B25" s="80"/>
      <c r="C25" s="81">
        <v>424200</v>
      </c>
      <c r="D25" s="81">
        <f>Rashodi!I139</f>
        <v>424200</v>
      </c>
      <c r="E25" s="75">
        <v>0</v>
      </c>
    </row>
    <row r="26" spans="1:5" ht="20.100000000000001" customHeight="1" x14ac:dyDescent="0.25">
      <c r="A26" s="68" t="s">
        <v>168</v>
      </c>
      <c r="B26" s="69">
        <f>SUM(B23:B24)</f>
        <v>0</v>
      </c>
      <c r="C26" s="70">
        <f>SUM(C23:C25)</f>
        <v>1070800</v>
      </c>
      <c r="D26" s="70">
        <f>SUM(D23:D25)</f>
        <v>1070800</v>
      </c>
      <c r="E26" s="71">
        <f>SUM(E23:E24)</f>
        <v>0</v>
      </c>
    </row>
    <row r="27" spans="1:5" ht="20.100000000000001" customHeight="1" x14ac:dyDescent="0.25">
      <c r="A27" s="137"/>
      <c r="B27" s="138"/>
      <c r="C27" s="138"/>
      <c r="D27" s="138"/>
      <c r="E27" s="139"/>
    </row>
    <row r="28" spans="1:5" ht="20.100000000000001" customHeight="1" x14ac:dyDescent="0.25">
      <c r="A28" s="82" t="s">
        <v>119</v>
      </c>
      <c r="B28" s="80"/>
      <c r="C28" s="81">
        <f>Prihodi!I7</f>
        <v>71600</v>
      </c>
      <c r="D28" s="81">
        <f>Rashodi!I137</f>
        <v>71600</v>
      </c>
      <c r="E28" s="75">
        <f>B28+C28-D28</f>
        <v>0</v>
      </c>
    </row>
    <row r="29" spans="1:5" ht="20.100000000000001" customHeight="1" x14ac:dyDescent="0.25">
      <c r="A29" s="72" t="s">
        <v>120</v>
      </c>
      <c r="B29" s="73"/>
      <c r="C29" s="74">
        <f>Prihodi!I10</f>
        <v>597200</v>
      </c>
      <c r="D29" s="74">
        <f>Rashodi!I138</f>
        <v>597200</v>
      </c>
      <c r="E29" s="75">
        <f t="shared" ref="E29:E31" si="2">B29+C29-D29</f>
        <v>0</v>
      </c>
    </row>
    <row r="30" spans="1:5" ht="20.100000000000001" customHeight="1" x14ac:dyDescent="0.25">
      <c r="A30" s="82" t="s">
        <v>140</v>
      </c>
      <c r="B30" s="73"/>
      <c r="C30" s="74">
        <f>Prihodi!I13</f>
        <v>0</v>
      </c>
      <c r="D30" s="74">
        <f>Rashodi!I140</f>
        <v>0</v>
      </c>
      <c r="E30" s="75">
        <f t="shared" si="2"/>
        <v>0</v>
      </c>
    </row>
    <row r="31" spans="1:5" s="59" customFormat="1" ht="20.100000000000001" customHeight="1" x14ac:dyDescent="0.25">
      <c r="A31" s="82" t="s">
        <v>189</v>
      </c>
      <c r="B31" s="73"/>
      <c r="C31" s="74">
        <f>Prihodi!I15</f>
        <v>0</v>
      </c>
      <c r="D31" s="74">
        <f>Rashodi!I141</f>
        <v>0</v>
      </c>
      <c r="E31" s="75">
        <f t="shared" si="2"/>
        <v>0</v>
      </c>
    </row>
    <row r="32" spans="1:5" ht="20.100000000000001" customHeight="1" x14ac:dyDescent="0.25">
      <c r="A32" s="68" t="s">
        <v>169</v>
      </c>
      <c r="B32" s="69">
        <f>SUM(B28:B30)</f>
        <v>0</v>
      </c>
      <c r="C32" s="70">
        <f>SUM(C28:C31)</f>
        <v>668800</v>
      </c>
      <c r="D32" s="70">
        <f>SUM(D28:D31)</f>
        <v>668800</v>
      </c>
      <c r="E32" s="71">
        <f>SUM(E28:E30)</f>
        <v>0</v>
      </c>
    </row>
    <row r="33" spans="1:5" ht="20.100000000000001" customHeight="1" x14ac:dyDescent="0.25">
      <c r="A33" s="140"/>
      <c r="B33" s="141"/>
      <c r="C33" s="141"/>
      <c r="D33" s="141"/>
      <c r="E33" s="142"/>
    </row>
    <row r="34" spans="1:5" ht="20.100000000000001" customHeight="1" x14ac:dyDescent="0.25">
      <c r="A34" s="76" t="s">
        <v>121</v>
      </c>
      <c r="B34" s="77">
        <f>B26+B32</f>
        <v>0</v>
      </c>
      <c r="C34" s="78">
        <f>C26+C32</f>
        <v>1739600</v>
      </c>
      <c r="D34" s="78">
        <f t="shared" ref="D34:E34" si="3">D26+D32</f>
        <v>1739600</v>
      </c>
      <c r="E34" s="79">
        <f t="shared" si="3"/>
        <v>0</v>
      </c>
    </row>
    <row r="37" spans="1:5" ht="20.100000000000001" customHeight="1" x14ac:dyDescent="0.25">
      <c r="A37" s="143" t="s">
        <v>3</v>
      </c>
      <c r="B37" s="145" t="s">
        <v>171</v>
      </c>
      <c r="C37" s="147" t="s">
        <v>156</v>
      </c>
      <c r="D37" s="147"/>
      <c r="E37" s="148"/>
    </row>
    <row r="38" spans="1:5" ht="20.100000000000001" customHeight="1" x14ac:dyDescent="0.25">
      <c r="A38" s="144"/>
      <c r="B38" s="146"/>
      <c r="C38" s="62" t="s">
        <v>117</v>
      </c>
      <c r="D38" s="62" t="s">
        <v>118</v>
      </c>
      <c r="E38" s="63" t="s">
        <v>167</v>
      </c>
    </row>
    <row r="39" spans="1:5" ht="20.100000000000001" customHeight="1" x14ac:dyDescent="0.25">
      <c r="A39" s="64" t="s">
        <v>142</v>
      </c>
      <c r="B39" s="65"/>
      <c r="C39" s="66">
        <v>400600</v>
      </c>
      <c r="D39" s="66">
        <f>Rashodi!J134+Rashodi!J136</f>
        <v>400600</v>
      </c>
      <c r="E39" s="67">
        <f>B39+C39-D39</f>
        <v>0</v>
      </c>
    </row>
    <row r="40" spans="1:5" s="59" customFormat="1" ht="28.5" customHeight="1" x14ac:dyDescent="0.25">
      <c r="A40" s="72" t="s">
        <v>185</v>
      </c>
      <c r="B40" s="80"/>
      <c r="C40" s="81">
        <v>260000</v>
      </c>
      <c r="D40" s="81">
        <f>Rashodi!J135</f>
        <v>260000</v>
      </c>
      <c r="E40" s="75">
        <f>B40+C40-D40</f>
        <v>0</v>
      </c>
    </row>
    <row r="41" spans="1:5" s="59" customFormat="1" ht="42.75" customHeight="1" x14ac:dyDescent="0.25">
      <c r="A41" s="72" t="s">
        <v>193</v>
      </c>
      <c r="B41" s="80"/>
      <c r="C41" s="81">
        <v>252100</v>
      </c>
      <c r="D41" s="81">
        <f>Rashodi!J139</f>
        <v>252100</v>
      </c>
      <c r="E41" s="75">
        <v>0</v>
      </c>
    </row>
    <row r="42" spans="1:5" ht="20.100000000000001" customHeight="1" x14ac:dyDescent="0.25">
      <c r="A42" s="68" t="s">
        <v>168</v>
      </c>
      <c r="B42" s="69">
        <f>SUM(B39:B40)</f>
        <v>0</v>
      </c>
      <c r="C42" s="70">
        <f>SUM(C39:C41)</f>
        <v>912700</v>
      </c>
      <c r="D42" s="70">
        <f>SUM(D39:D41)</f>
        <v>912700</v>
      </c>
      <c r="E42" s="71">
        <f>SUM(E39:E40)</f>
        <v>0</v>
      </c>
    </row>
    <row r="43" spans="1:5" ht="20.100000000000001" customHeight="1" x14ac:dyDescent="0.25">
      <c r="A43" s="137"/>
      <c r="B43" s="138"/>
      <c r="C43" s="138"/>
      <c r="D43" s="138"/>
      <c r="E43" s="139"/>
    </row>
    <row r="44" spans="1:5" ht="20.100000000000001" customHeight="1" x14ac:dyDescent="0.25">
      <c r="A44" s="82" t="s">
        <v>119</v>
      </c>
      <c r="B44" s="80"/>
      <c r="C44" s="81">
        <v>73200</v>
      </c>
      <c r="D44" s="81">
        <f>Rashodi!J137</f>
        <v>73200</v>
      </c>
      <c r="E44" s="75">
        <f>B44+C44-D44</f>
        <v>0</v>
      </c>
    </row>
    <row r="45" spans="1:5" ht="20.100000000000001" customHeight="1" x14ac:dyDescent="0.25">
      <c r="A45" s="72" t="s">
        <v>120</v>
      </c>
      <c r="B45" s="73"/>
      <c r="C45" s="74">
        <f>Prihodi!J10</f>
        <v>612000</v>
      </c>
      <c r="D45" s="74">
        <f>Rashodi!J138</f>
        <v>612000</v>
      </c>
      <c r="E45" s="75">
        <f t="shared" ref="E45:E47" si="4">B45+C45-D45</f>
        <v>0</v>
      </c>
    </row>
    <row r="46" spans="1:5" ht="20.100000000000001" customHeight="1" x14ac:dyDescent="0.25">
      <c r="A46" s="82" t="s">
        <v>140</v>
      </c>
      <c r="B46" s="73"/>
      <c r="C46" s="74">
        <f>Prihodi!J13</f>
        <v>0</v>
      </c>
      <c r="D46" s="74">
        <f>Rashodi!J140</f>
        <v>0</v>
      </c>
      <c r="E46" s="75">
        <f t="shared" si="4"/>
        <v>0</v>
      </c>
    </row>
    <row r="47" spans="1:5" s="59" customFormat="1" ht="20.100000000000001" customHeight="1" x14ac:dyDescent="0.25">
      <c r="A47" s="82" t="s">
        <v>189</v>
      </c>
      <c r="B47" s="73"/>
      <c r="C47" s="74">
        <f>Prihodi!J15</f>
        <v>0</v>
      </c>
      <c r="D47" s="74">
        <f>Rashodi!J141</f>
        <v>0</v>
      </c>
      <c r="E47" s="75">
        <f t="shared" si="4"/>
        <v>0</v>
      </c>
    </row>
    <row r="48" spans="1:5" ht="20.100000000000001" customHeight="1" x14ac:dyDescent="0.25">
      <c r="A48" s="68" t="s">
        <v>169</v>
      </c>
      <c r="B48" s="69">
        <f>SUM(B44:B46)</f>
        <v>0</v>
      </c>
      <c r="C48" s="70">
        <f>SUM(C44:C47)</f>
        <v>685200</v>
      </c>
      <c r="D48" s="70">
        <f>SUM(D44:D47)</f>
        <v>685200</v>
      </c>
      <c r="E48" s="71">
        <f>SUM(E44:E46)</f>
        <v>0</v>
      </c>
    </row>
    <row r="49" spans="1:5" ht="20.100000000000001" customHeight="1" x14ac:dyDescent="0.25">
      <c r="A49" s="140"/>
      <c r="B49" s="141"/>
      <c r="C49" s="141"/>
      <c r="D49" s="141"/>
      <c r="E49" s="142"/>
    </row>
    <row r="50" spans="1:5" ht="20.100000000000001" customHeight="1" x14ac:dyDescent="0.25">
      <c r="A50" s="76" t="s">
        <v>121</v>
      </c>
      <c r="B50" s="77">
        <f>B42+B48</f>
        <v>0</v>
      </c>
      <c r="C50" s="78">
        <f>C42+C48</f>
        <v>1597900</v>
      </c>
      <c r="D50" s="78">
        <f t="shared" ref="D50:E50" si="5">D42+D48</f>
        <v>1597900</v>
      </c>
      <c r="E50" s="79">
        <f t="shared" si="5"/>
        <v>0</v>
      </c>
    </row>
    <row r="53" spans="1:5" ht="20.100000000000001" customHeight="1" x14ac:dyDescent="0.25">
      <c r="A53" s="83"/>
      <c r="B53" s="135" t="s">
        <v>165</v>
      </c>
      <c r="C53" s="136"/>
      <c r="D53" s="135" t="s">
        <v>172</v>
      </c>
      <c r="E53" s="136"/>
    </row>
    <row r="54" spans="1:5" ht="20.100000000000001" customHeight="1" x14ac:dyDescent="0.25">
      <c r="A54" s="84"/>
      <c r="B54" s="136"/>
      <c r="C54" s="136"/>
      <c r="D54" s="85"/>
      <c r="E54" s="85"/>
    </row>
    <row r="55" spans="1:5" ht="20.100000000000001" customHeight="1" x14ac:dyDescent="0.25">
      <c r="A55" s="83" t="s">
        <v>104</v>
      </c>
      <c r="B55" s="135" t="s">
        <v>108</v>
      </c>
      <c r="C55" s="136"/>
      <c r="D55" s="135" t="s">
        <v>172</v>
      </c>
      <c r="E55" s="136"/>
    </row>
    <row r="56" spans="1:5" ht="20.100000000000001" customHeight="1" x14ac:dyDescent="0.25">
      <c r="A56" s="84"/>
      <c r="B56" s="136"/>
      <c r="C56" s="136"/>
      <c r="D56" s="85"/>
      <c r="E56" s="85"/>
    </row>
    <row r="57" spans="1:5" ht="20.100000000000001" customHeight="1" x14ac:dyDescent="0.25">
      <c r="A57" s="83" t="s">
        <v>106</v>
      </c>
      <c r="B57" s="135" t="s">
        <v>173</v>
      </c>
      <c r="C57" s="136"/>
      <c r="D57" s="135" t="s">
        <v>172</v>
      </c>
      <c r="E57" s="136"/>
    </row>
  </sheetData>
  <mergeCells count="26">
    <mergeCell ref="A33:E33"/>
    <mergeCell ref="A37:A38"/>
    <mergeCell ref="B37:B38"/>
    <mergeCell ref="C37:E37"/>
    <mergeCell ref="A1:E1"/>
    <mergeCell ref="A2:E2"/>
    <mergeCell ref="A3:E3"/>
    <mergeCell ref="A5:A6"/>
    <mergeCell ref="B5:B6"/>
    <mergeCell ref="C5:E5"/>
    <mergeCell ref="A11:E11"/>
    <mergeCell ref="A17:E17"/>
    <mergeCell ref="A21:A22"/>
    <mergeCell ref="B21:B22"/>
    <mergeCell ref="C21:E21"/>
    <mergeCell ref="A27:E27"/>
    <mergeCell ref="A43:E43"/>
    <mergeCell ref="A49:E49"/>
    <mergeCell ref="B53:C53"/>
    <mergeCell ref="D53:E53"/>
    <mergeCell ref="B54:C54"/>
    <mergeCell ref="B55:C55"/>
    <mergeCell ref="D55:E55"/>
    <mergeCell ref="B56:C56"/>
    <mergeCell ref="B57:C57"/>
    <mergeCell ref="D57:E5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9" workbookViewId="0">
      <selection activeCell="A10" sqref="A10"/>
    </sheetView>
  </sheetViews>
  <sheetFormatPr defaultRowHeight="14.25" x14ac:dyDescent="0.25"/>
  <cols>
    <col min="1" max="1" width="9.28515625" style="17" customWidth="1"/>
    <col min="2" max="6" width="9.140625" style="15"/>
    <col min="7" max="7" width="6.85546875" style="15" customWidth="1"/>
    <col min="8" max="8" width="11.7109375" style="16" customWidth="1"/>
    <col min="9" max="9" width="12.140625" style="16" customWidth="1"/>
    <col min="10" max="16384" width="9.140625" style="15"/>
  </cols>
  <sheetData>
    <row r="1" spans="1:9" ht="20.100000000000001" customHeight="1" x14ac:dyDescent="0.25">
      <c r="A1" s="155" t="s">
        <v>103</v>
      </c>
      <c r="B1" s="155"/>
      <c r="C1" s="155"/>
      <c r="D1" s="155"/>
      <c r="E1" s="155"/>
      <c r="F1" s="155"/>
      <c r="G1" s="155"/>
      <c r="H1" s="155"/>
      <c r="I1" s="155"/>
    </row>
    <row r="2" spans="1:9" ht="20.100000000000001" customHeight="1" x14ac:dyDescent="0.25">
      <c r="A2" s="101" t="s">
        <v>157</v>
      </c>
      <c r="B2" s="101"/>
      <c r="C2" s="101"/>
      <c r="D2" s="101"/>
      <c r="E2" s="101"/>
      <c r="F2" s="101"/>
      <c r="G2" s="101"/>
      <c r="H2" s="101"/>
      <c r="I2" s="101"/>
    </row>
    <row r="3" spans="1:9" ht="20.100000000000001" customHeight="1" x14ac:dyDescent="0.25">
      <c r="A3" s="156" t="s">
        <v>122</v>
      </c>
      <c r="B3" s="156"/>
      <c r="C3" s="156"/>
      <c r="D3" s="156"/>
      <c r="E3" s="156"/>
      <c r="F3" s="156"/>
      <c r="G3" s="156"/>
      <c r="H3" s="156"/>
      <c r="I3" s="156"/>
    </row>
    <row r="4" spans="1:9" x14ac:dyDescent="0.25">
      <c r="A4" s="60"/>
      <c r="B4" s="60"/>
      <c r="C4" s="60"/>
      <c r="D4" s="60"/>
      <c r="E4" s="60"/>
      <c r="F4" s="60"/>
      <c r="G4" s="60"/>
      <c r="H4" s="60"/>
      <c r="I4" s="60"/>
    </row>
    <row r="5" spans="1:9" x14ac:dyDescent="0.25">
      <c r="A5" s="151" t="s">
        <v>158</v>
      </c>
      <c r="B5" s="151"/>
      <c r="C5" s="151"/>
      <c r="D5" s="151"/>
      <c r="E5" s="151"/>
      <c r="F5" s="151"/>
      <c r="G5" s="151"/>
      <c r="H5" s="151"/>
      <c r="I5" s="151"/>
    </row>
    <row r="6" spans="1:9" ht="132.75" customHeight="1" x14ac:dyDescent="0.25">
      <c r="A6" s="157" t="s">
        <v>180</v>
      </c>
      <c r="B6" s="158"/>
      <c r="C6" s="158"/>
      <c r="D6" s="158"/>
      <c r="E6" s="158"/>
      <c r="F6" s="158"/>
      <c r="G6" s="158"/>
      <c r="H6" s="158"/>
      <c r="I6" s="158"/>
    </row>
    <row r="7" spans="1:9" ht="15" customHeight="1" x14ac:dyDescent="0.25">
      <c r="A7" s="20"/>
      <c r="B7" s="20"/>
      <c r="C7" s="20"/>
      <c r="D7" s="20"/>
      <c r="E7" s="20"/>
      <c r="F7" s="20"/>
      <c r="G7" s="20"/>
      <c r="H7" s="20"/>
      <c r="I7" s="20"/>
    </row>
    <row r="8" spans="1:9" ht="15" customHeight="1" x14ac:dyDescent="0.25">
      <c r="A8" s="151" t="s">
        <v>159</v>
      </c>
      <c r="B8" s="151"/>
      <c r="C8" s="151"/>
      <c r="D8" s="151"/>
      <c r="E8" s="151"/>
      <c r="F8" s="151"/>
      <c r="G8" s="151"/>
      <c r="H8" s="151"/>
      <c r="I8" s="151"/>
    </row>
    <row r="9" spans="1:9" ht="213" customHeight="1" x14ac:dyDescent="0.25">
      <c r="A9" s="152" t="s">
        <v>190</v>
      </c>
      <c r="B9" s="153"/>
      <c r="C9" s="153"/>
      <c r="D9" s="153"/>
      <c r="E9" s="153"/>
      <c r="F9" s="153"/>
      <c r="G9" s="153"/>
      <c r="H9" s="153"/>
      <c r="I9" s="154"/>
    </row>
    <row r="10" spans="1:9" ht="15" customHeight="1" x14ac:dyDescent="0.25">
      <c r="A10" s="20"/>
      <c r="B10" s="20"/>
      <c r="C10" s="20"/>
      <c r="D10" s="20"/>
      <c r="E10" s="20"/>
      <c r="F10" s="20"/>
      <c r="G10" s="20"/>
      <c r="H10" s="20"/>
      <c r="I10" s="20"/>
    </row>
    <row r="11" spans="1:9" ht="15" customHeight="1" x14ac:dyDescent="0.25">
      <c r="A11" s="151" t="s">
        <v>160</v>
      </c>
      <c r="B11" s="151"/>
      <c r="C11" s="151"/>
      <c r="D11" s="151"/>
      <c r="E11" s="151"/>
      <c r="F11" s="151"/>
      <c r="G11" s="151"/>
      <c r="H11" s="151"/>
      <c r="I11" s="151"/>
    </row>
    <row r="12" spans="1:9" ht="80.099999999999994" customHeight="1" x14ac:dyDescent="0.25">
      <c r="A12" s="152" t="s">
        <v>181</v>
      </c>
      <c r="B12" s="153"/>
      <c r="C12" s="153"/>
      <c r="D12" s="153"/>
      <c r="E12" s="153"/>
      <c r="F12" s="153"/>
      <c r="G12" s="153"/>
      <c r="H12" s="153"/>
      <c r="I12" s="154"/>
    </row>
    <row r="13" spans="1:9" ht="15" customHeight="1" x14ac:dyDescent="0.25">
      <c r="A13" s="86"/>
      <c r="B13" s="20"/>
      <c r="C13" s="20"/>
      <c r="D13" s="20"/>
      <c r="E13" s="20"/>
      <c r="F13" s="20"/>
      <c r="G13" s="20"/>
      <c r="H13" s="20"/>
      <c r="I13" s="20"/>
    </row>
    <row r="14" spans="1:9" ht="15" customHeight="1" x14ac:dyDescent="0.25">
      <c r="A14" s="151" t="s">
        <v>161</v>
      </c>
      <c r="B14" s="151"/>
      <c r="C14" s="151"/>
      <c r="D14" s="151"/>
      <c r="E14" s="151"/>
      <c r="F14" s="151"/>
      <c r="G14" s="151"/>
      <c r="H14" s="151"/>
      <c r="I14" s="151"/>
    </row>
    <row r="15" spans="1:9" ht="80.099999999999994" customHeight="1" x14ac:dyDescent="0.25">
      <c r="A15" s="157" t="s">
        <v>182</v>
      </c>
      <c r="B15" s="158"/>
      <c r="C15" s="158"/>
      <c r="D15" s="158"/>
      <c r="E15" s="158"/>
      <c r="F15" s="158"/>
      <c r="G15" s="158"/>
      <c r="H15" s="158"/>
      <c r="I15" s="158"/>
    </row>
    <row r="16" spans="1:9" ht="15" customHeight="1" x14ac:dyDescent="0.25">
      <c r="A16" s="20"/>
      <c r="B16" s="20"/>
      <c r="C16" s="20"/>
      <c r="D16" s="20"/>
      <c r="E16" s="20"/>
      <c r="F16" s="20"/>
      <c r="G16" s="20"/>
      <c r="H16" s="20"/>
      <c r="I16" s="20"/>
    </row>
    <row r="17" spans="1:9" ht="14.25" customHeight="1" x14ac:dyDescent="0.25">
      <c r="A17" s="159" t="s">
        <v>162</v>
      </c>
      <c r="B17" s="160"/>
      <c r="C17" s="160"/>
      <c r="D17" s="160"/>
      <c r="E17" s="160"/>
      <c r="F17" s="160"/>
      <c r="G17" s="160"/>
      <c r="H17" s="160"/>
      <c r="I17" s="161"/>
    </row>
    <row r="18" spans="1:9" ht="58.5" customHeight="1" x14ac:dyDescent="0.25">
      <c r="A18" s="157" t="s">
        <v>183</v>
      </c>
      <c r="B18" s="158"/>
      <c r="C18" s="158"/>
      <c r="D18" s="158"/>
      <c r="E18" s="158"/>
      <c r="F18" s="158"/>
      <c r="G18" s="158"/>
      <c r="H18" s="158"/>
      <c r="I18" s="158"/>
    </row>
    <row r="19" spans="1:9" ht="15" customHeight="1" x14ac:dyDescent="0.25">
      <c r="A19" s="20"/>
      <c r="B19" s="20"/>
      <c r="C19" s="20"/>
      <c r="D19" s="20"/>
      <c r="E19" s="20"/>
      <c r="F19" s="20"/>
      <c r="G19" s="20"/>
      <c r="H19" s="20"/>
      <c r="I19" s="20"/>
    </row>
    <row r="20" spans="1:9" ht="15" customHeight="1" x14ac:dyDescent="0.25">
      <c r="A20" s="151" t="s">
        <v>163</v>
      </c>
      <c r="B20" s="151"/>
      <c r="C20" s="151"/>
      <c r="D20" s="151"/>
      <c r="E20" s="151"/>
      <c r="F20" s="151"/>
      <c r="G20" s="151"/>
      <c r="H20" s="151"/>
      <c r="I20" s="151"/>
    </row>
    <row r="21" spans="1:9" ht="79.5" customHeight="1" x14ac:dyDescent="0.25">
      <c r="A21" s="164" t="s">
        <v>184</v>
      </c>
      <c r="B21" s="153"/>
      <c r="C21" s="153"/>
      <c r="D21" s="153"/>
      <c r="E21" s="153"/>
      <c r="F21" s="153"/>
      <c r="G21" s="153"/>
      <c r="H21" s="153"/>
      <c r="I21" s="154"/>
    </row>
    <row r="22" spans="1:9" ht="15" customHeight="1" x14ac:dyDescent="0.25">
      <c r="A22" s="20"/>
      <c r="B22" s="20"/>
      <c r="C22" s="20"/>
      <c r="D22" s="20"/>
      <c r="E22" s="20"/>
      <c r="F22" s="20"/>
      <c r="G22" s="20"/>
      <c r="H22" s="20"/>
      <c r="I22" s="20"/>
    </row>
    <row r="23" spans="1:9" ht="15" customHeight="1" x14ac:dyDescent="0.25"/>
    <row r="24" spans="1:9" ht="15" customHeight="1" x14ac:dyDescent="0.25"/>
    <row r="25" spans="1:9" ht="20.100000000000001" customHeight="1" x14ac:dyDescent="0.25">
      <c r="A25" s="165" t="s">
        <v>174</v>
      </c>
      <c r="B25" s="166"/>
      <c r="C25" s="166"/>
      <c r="D25" s="166"/>
      <c r="E25" s="166"/>
      <c r="F25" s="166"/>
      <c r="G25" s="167"/>
      <c r="H25" s="168"/>
      <c r="I25" s="169"/>
    </row>
    <row r="26" spans="1:9" ht="20.100000000000001" customHeight="1" x14ac:dyDescent="0.25">
      <c r="A26" s="172" t="s">
        <v>164</v>
      </c>
      <c r="B26" s="173"/>
      <c r="C26" s="173"/>
      <c r="D26" s="173"/>
      <c r="E26" s="173"/>
      <c r="F26" s="173"/>
      <c r="G26" s="174"/>
      <c r="H26" s="170"/>
      <c r="I26" s="171"/>
    </row>
    <row r="29" spans="1:9" ht="45" customHeight="1" x14ac:dyDescent="0.25">
      <c r="B29" s="162" t="s">
        <v>104</v>
      </c>
      <c r="C29" s="162"/>
      <c r="D29" s="162"/>
      <c r="E29" s="162" t="s">
        <v>108</v>
      </c>
      <c r="F29" s="162"/>
      <c r="G29" s="162"/>
      <c r="H29" s="163" t="s">
        <v>105</v>
      </c>
      <c r="I29" s="163"/>
    </row>
    <row r="31" spans="1:9" ht="45" customHeight="1" x14ac:dyDescent="0.25">
      <c r="B31" s="162" t="s">
        <v>106</v>
      </c>
      <c r="C31" s="162"/>
      <c r="D31" s="162"/>
      <c r="E31" s="162" t="s">
        <v>173</v>
      </c>
      <c r="F31" s="162"/>
      <c r="G31" s="162"/>
      <c r="H31" s="163" t="s">
        <v>105</v>
      </c>
      <c r="I31" s="163"/>
    </row>
    <row r="34" spans="5:5" x14ac:dyDescent="0.25">
      <c r="E34" s="17"/>
    </row>
  </sheetData>
  <mergeCells count="24">
    <mergeCell ref="B31:D31"/>
    <mergeCell ref="E31:G31"/>
    <mergeCell ref="H31:I31"/>
    <mergeCell ref="A21:I21"/>
    <mergeCell ref="A25:G25"/>
    <mergeCell ref="H25:I26"/>
    <mergeCell ref="A26:G26"/>
    <mergeCell ref="B29:D29"/>
    <mergeCell ref="E29:G29"/>
    <mergeCell ref="H29:I29"/>
    <mergeCell ref="A14:I14"/>
    <mergeCell ref="A15:I15"/>
    <mergeCell ref="A17:I17"/>
    <mergeCell ref="A18:I18"/>
    <mergeCell ref="A20:I20"/>
    <mergeCell ref="A8:I8"/>
    <mergeCell ref="A9:I9"/>
    <mergeCell ref="A11:I11"/>
    <mergeCell ref="A12:I12"/>
    <mergeCell ref="A1:I1"/>
    <mergeCell ref="A2:I2"/>
    <mergeCell ref="A3:I3"/>
    <mergeCell ref="A5:I5"/>
    <mergeCell ref="A6:I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Prihodi</vt:lpstr>
      <vt:lpstr>Rashodi</vt:lpstr>
      <vt:lpstr>Rezultat</vt:lpstr>
      <vt:lpstr>Obrazloženje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marija.podolski</dc:creator>
  <cp:lastModifiedBy>Računovodstvo</cp:lastModifiedBy>
  <cp:lastPrinted>2018-11-13T13:45:19Z</cp:lastPrinted>
  <dcterms:created xsi:type="dcterms:W3CDTF">2017-05-23T07:31:09Z</dcterms:created>
  <dcterms:modified xsi:type="dcterms:W3CDTF">2019-09-13T05:56:33Z</dcterms:modified>
</cp:coreProperties>
</file>